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20" windowWidth="18780" windowHeight="9030" activeTab="0"/>
  </bookViews>
  <sheets>
    <sheet name="List1" sheetId="1" r:id="rId1"/>
    <sheet name="List2" sheetId="2" r:id="rId2"/>
  </sheets>
  <definedNames>
    <definedName name="Excel_BuiltIn__FilterDatabase_1">'List1'!$A$1:$G$172</definedName>
    <definedName name="_xlnm.Print_Titles" localSheetId="0">'List1'!$19:$20</definedName>
    <definedName name="_xlnm.Print_Area" localSheetId="0">'List1'!$A$1:$J$177</definedName>
    <definedName name="Text13" localSheetId="0">'List1'!#REF!</definedName>
    <definedName name="Tot_inv">'List1'!#REF!</definedName>
    <definedName name="Tot_neinv">'List1'!#REF!</definedName>
  </definedNames>
  <calcPr fullCalcOnLoad="1"/>
</workbook>
</file>

<file path=xl/sharedStrings.xml><?xml version="1.0" encoding="utf-8"?>
<sst xmlns="http://schemas.openxmlformats.org/spreadsheetml/2006/main" count="737" uniqueCount="374">
  <si>
    <t>228 49 491</t>
  </si>
  <si>
    <t>265 28 843</t>
  </si>
  <si>
    <t>Právnické subjekty:</t>
  </si>
  <si>
    <t>000 64 190</t>
  </si>
  <si>
    <t>272 83 933</t>
  </si>
  <si>
    <t>272 56 537</t>
  </si>
  <si>
    <t>Dobrovolnická činnost pro seniory, osoby se zdravotním postižením a pacienty v nemocnici</t>
  </si>
  <si>
    <t>Vysoké školy:</t>
  </si>
  <si>
    <t>Obecně prospěšné společnosti:</t>
  </si>
  <si>
    <t>SOUČET CELKEM:</t>
  </si>
  <si>
    <t>okruh</t>
  </si>
  <si>
    <t>Předkladatel projektu</t>
  </si>
  <si>
    <t>Název projektu</t>
  </si>
  <si>
    <t>IČ:</t>
  </si>
  <si>
    <t>266 11 716</t>
  </si>
  <si>
    <t>Neinvestiční
prostředky</t>
  </si>
  <si>
    <t>000 64 173</t>
  </si>
  <si>
    <t>000 64 165</t>
  </si>
  <si>
    <t>MEZISOUČET :</t>
  </si>
  <si>
    <t>265 99 481</t>
  </si>
  <si>
    <t>270 52 141</t>
  </si>
  <si>
    <t>VFN , U Nemocnice 2, 128 08  Praha 2, Klinika rehabilitačního lékařství</t>
  </si>
  <si>
    <t>604 45 874</t>
  </si>
  <si>
    <t>Edukační kurz pro rodinné příslušníky, kterým onemocněl blízký člověk psychózou</t>
  </si>
  <si>
    <t>266 23 064</t>
  </si>
  <si>
    <t>266 66 952</t>
  </si>
  <si>
    <t>266 22 335</t>
  </si>
  <si>
    <t>184 34 673</t>
  </si>
  <si>
    <t>708 53 517</t>
  </si>
  <si>
    <t>Pokračování provozu Poradny pro celiaky</t>
  </si>
  <si>
    <t>004 99 412</t>
  </si>
  <si>
    <t>654 68 562</t>
  </si>
  <si>
    <t>227 24 770</t>
  </si>
  <si>
    <t>270 02 110</t>
  </si>
  <si>
    <t>265 99 015</t>
  </si>
  <si>
    <t xml:space="preserve">Slezská diakonie, Na Nivách 259/7, 737 01  Český Těšín </t>
  </si>
  <si>
    <t>186 23 433</t>
  </si>
  <si>
    <t>266 36 654</t>
  </si>
  <si>
    <t>Dobrovolníci v Masarykově nemocnici Rakovník</t>
  </si>
  <si>
    <t>492 77 928</t>
  </si>
  <si>
    <t>Církevní organizace:</t>
  </si>
  <si>
    <t>449 90 260</t>
  </si>
  <si>
    <t>486 23 814</t>
  </si>
  <si>
    <t>Oblastní charita Červený Kostelec, 5. května 1170, 549 41, Červený Kostelec</t>
  </si>
  <si>
    <t>266 37 260</t>
  </si>
  <si>
    <t>Fyzické osoby:</t>
  </si>
  <si>
    <t>613 88 122</t>
  </si>
  <si>
    <t>Diecézní charita Brno, Tř. Kpt. Jaroše 1928/9, 602 00  Brno</t>
  </si>
  <si>
    <t>265 94 544</t>
  </si>
  <si>
    <t>684 05 430</t>
  </si>
  <si>
    <t>269 97 932</t>
  </si>
  <si>
    <t>702 25 842</t>
  </si>
  <si>
    <t>248 05 807</t>
  </si>
  <si>
    <t>LRS Chvaly, o.p.s., Stoliňská 920/41, 193 00  Praha 20</t>
  </si>
  <si>
    <t>228 72 159</t>
  </si>
  <si>
    <t>001 59 816</t>
  </si>
  <si>
    <t>Fakultní nemocnice u sv. Anny v Brně, Pekařská 664/53, 656 91  Brno</t>
  </si>
  <si>
    <t>600 76 658</t>
  </si>
  <si>
    <t>Jihočeská univerzita v Českých Budějovicích, Zdravotně sociální fakulta, Branišovská 1456/31a, 370 05  České Budějovice</t>
  </si>
  <si>
    <t>Dobrovolnický program v Nemocnici České Budějovice, a. s.</t>
  </si>
  <si>
    <t>Centra Amelie jako nástroj komplexní pomoci onkologicky nemocným a jejich blízkým</t>
  </si>
  <si>
    <t>008 44 004</t>
  </si>
  <si>
    <t>Psychiatrická nemocnice v Opavě,  Olomoucká 305/88, 746 01  Opava</t>
  </si>
  <si>
    <t xml:space="preserve">Fakultní nemocnice Královské Vinohrady, Šrobárova 50, 100 34  Praha 10, </t>
  </si>
  <si>
    <t>Dejme práci svému srdci - dobrovolníci v IKEM</t>
  </si>
  <si>
    <t>Centrum pro zdravotně postižené a seniory Středočeského kraje, o.p.s., Hřebečská 2680, 272 02  Kladno</t>
  </si>
  <si>
    <t>Senioři v pohybu</t>
  </si>
  <si>
    <t>REHAFIT, o.p.s., Generála Janouška 902/17, 198 00  Praha 9</t>
  </si>
  <si>
    <t>Tichý svět, o.p.s. (dříve APPN),Staňkovská 378, 198 00  Praha 9</t>
  </si>
  <si>
    <t>Dobrovolnické centrum Kladno, z.s.,  Cyrila Boudy 1444, 272 01  Kladno</t>
  </si>
  <si>
    <t>Thomayerova nemocnice, Vídeňská 800, 140 59  Praha 4</t>
  </si>
  <si>
    <t>495 43 547</t>
  </si>
  <si>
    <t>Oblastní charita Kutná Hora, Havířská 403/3, 28 401  Kutná Hora</t>
  </si>
  <si>
    <t>006 74 443</t>
  </si>
  <si>
    <t>TŘI, o.p.s., Sokolská 584, 257 22  Čerčany</t>
  </si>
  <si>
    <t>Cvičím s pomocí a cítím se lépe</t>
  </si>
  <si>
    <t>Spolky:</t>
  </si>
  <si>
    <t xml:space="preserve">Liga vozíčkářů, Bzenecká 4226/23, 628 00, Brno </t>
  </si>
  <si>
    <t>Příspěvkové organizace MZ:</t>
  </si>
  <si>
    <t>Dobrovolníci Amelie pomáhají žít život s rakovinou</t>
  </si>
  <si>
    <t>Výše požadované dotace</t>
  </si>
  <si>
    <t>Investiční
prostředky</t>
  </si>
  <si>
    <t>Subjekt</t>
  </si>
  <si>
    <t>DebRA ČR, z.ú., Černopolní 212/9, 613 00  Brno</t>
  </si>
  <si>
    <t>Dobrovolníci ADRA v nemocnicích v okrese Karviná</t>
  </si>
  <si>
    <t>Zapsané ústavy:</t>
  </si>
  <si>
    <t>MEZISOUČET:</t>
  </si>
  <si>
    <t xml:space="preserve">DC RADKA a dobrovolníci v nemocnicích </t>
  </si>
  <si>
    <t>Dobrovolníci = cesta k uzdravení a radosti</t>
  </si>
  <si>
    <t>Oblastní nemocnice Kladno, a.s., nemocnice Středočeského kraje, Vančurova 1548, 272 59 Kladno</t>
  </si>
  <si>
    <t xml:space="preserve">Specializovaná rehabilitace pro nemocné roztroušenou sklerózou  </t>
  </si>
  <si>
    <t>014 67 247</t>
  </si>
  <si>
    <t>Adventor o.s., Vondroušova 1197/53, 163 00 Praha 6</t>
  </si>
  <si>
    <t>Dobrovolnictví pro nevyléčitelně nemocné</t>
  </si>
  <si>
    <t>Hospic sv. Jana N.Neumanna, o.p.s., Neumannova 144, 383 01 Prachatice</t>
  </si>
  <si>
    <t>JIKA - Olomoucké dobrovolnické centrum, Rooseveltova 563/84, 779 00  Olomouc</t>
  </si>
  <si>
    <t>Cesta domů, z.ú., Boleslavská 2008/16, 130 00 Praha 3</t>
  </si>
  <si>
    <t>Rozvoj dobrovolnictví v organizaci Cesta domů</t>
  </si>
  <si>
    <t>Dobrovolnické centrum Pardubice, o.s., Partyzánů 350, 530 09  Pardubice</t>
  </si>
  <si>
    <t>Lékořice, z. s., Pod Slovany 1977/4, 128 00   Praha 2</t>
  </si>
  <si>
    <t>004 43 093</t>
  </si>
  <si>
    <t>406 14 603</t>
  </si>
  <si>
    <t>Domácí pohybová cvičení pro pacienty s Huntingtonovou chorobou</t>
  </si>
  <si>
    <t>VFN , U Nemocnice 2, 128 08  Praha 2, Gynekologicko-porodnická klinika</t>
  </si>
  <si>
    <t>Dobrovolníci v Geriatrickém a Rehabilitačním centru Kladno</t>
  </si>
  <si>
    <t>708 40 440</t>
  </si>
  <si>
    <t>Kurzy českého znakového jazyka pro zdravotnické pracovníky</t>
  </si>
  <si>
    <t>Obce:</t>
  </si>
  <si>
    <t>Sdružení celiaků ČR, z.s., Ke Karlovu 455/2, 120 00  Praha 2</t>
  </si>
  <si>
    <t>Rehabilitační ústav Hrabyně, 747 67  Hrabyně 204</t>
  </si>
  <si>
    <t>006 01 233</t>
  </si>
  <si>
    <t>613 83 082</t>
  </si>
  <si>
    <t>Ústřední vojenská nemocnice - Vojenská fakultní nemocnice Praha, U vojenské nemocnice 1200, 169 02  Praha 6</t>
  </si>
  <si>
    <t>Příspěvkové organizace cizí</t>
  </si>
  <si>
    <t>266 31 539</t>
  </si>
  <si>
    <t>Adorea - dobrovolnické centrum Vsetín, z.s., Tyršova 1271, 755 01  Všetín</t>
  </si>
  <si>
    <t>Dobrovolníci v nemocnici</t>
  </si>
  <si>
    <t>Dobrovolnické centrum, z.s., Prokopa Diviše 1605/5, 400 01  Ústí nad Labem</t>
  </si>
  <si>
    <t>První krok, z.s., Poděbradská 179/1, 190 00  Praha 9</t>
  </si>
  <si>
    <t>RADKA z.s., Chomutovská 1619, 432 01  Kadaň</t>
  </si>
  <si>
    <t>Společnost pro pomoc při Huntingtonově chorobě, z.s., Velké náměstí 37, 500 01  Hradec Králové</t>
  </si>
  <si>
    <t>Rozšíření dobrovolnictví o canisterapii</t>
  </si>
  <si>
    <t>Ergoterapie v domácím prostředí</t>
  </si>
  <si>
    <t>266 41 135</t>
  </si>
  <si>
    <t>PRO Gaudia, z.ú., Jeseniova 1164/47, 130 00  Praha 3</t>
  </si>
  <si>
    <t>Podpora při střetu se závažným onemocněním</t>
  </si>
  <si>
    <t>Pevnost - České centrum znakového jazyka, z.ú., Bulharská 734/28, 101 00 Praha 10</t>
  </si>
  <si>
    <t>Dobrovolníci pomáhají v Nemocnici Na Františku</t>
  </si>
  <si>
    <t>Dobrovolníci ve zdravotnických zařízeních v Ostravě a okolí</t>
  </si>
  <si>
    <t>LRS Chvaly - Humanizace rehabilitační péče o seniory a zdravotně postižené</t>
  </si>
  <si>
    <t>004 45 258</t>
  </si>
  <si>
    <t>Židovská obec v Praze, Maiselova 250/18, 110 00  Praha 1</t>
  </si>
  <si>
    <t xml:space="preserve">Program vyrovnávání příležitostí pro občany se zdravotním postižením </t>
  </si>
  <si>
    <t>Senior fitnes z.s., Uralská 770/6, 162 00  Praha 6</t>
  </si>
  <si>
    <t>Nemocnice s poliklinikou Česká Lípa, a.s., Purkyňova 1849, 470 07  Česká Lípa</t>
  </si>
  <si>
    <t>272 83 518</t>
  </si>
  <si>
    <t>3a</t>
  </si>
  <si>
    <t>004 08 395</t>
  </si>
  <si>
    <t>Dotisk edukačních materiálů pro rodiny s diabetickým dítětem</t>
  </si>
  <si>
    <t xml:space="preserve">Amelie, z.s., Šaldova 15/337, 186 00 Praha 8 </t>
  </si>
  <si>
    <t>3c</t>
  </si>
  <si>
    <t>424 89 717</t>
  </si>
  <si>
    <t>Informační a instruktážní videoklipy o autismu</t>
  </si>
  <si>
    <t>Dobrovolníci v lůžkovém Hospici Dobrého pastýře</t>
  </si>
  <si>
    <t>452 42 704</t>
  </si>
  <si>
    <t>Diakonie Českobratrské církve evangelické, Belgická 374/22, 120 00  Praha 2</t>
  </si>
  <si>
    <t>Noviny a portál Pečuj doma</t>
  </si>
  <si>
    <t>ADRA, o.p.s. - pro Dobrovolnické centrum Adra Znojmo, Markova 600/6, 158 00, Praha 5 Jinonice</t>
  </si>
  <si>
    <t>ADRA, o.p.s., Markova 600/6, 158 00, Praha 5 Jinonice</t>
  </si>
  <si>
    <t>ADRA, o.p.s. - pro Dobrovolnické centrum Adra Frýdek-Místek, Markova 600/6, 158 00, Praha 5 Jinonice</t>
  </si>
  <si>
    <t>ADRA, o.p.s. - pro Dobrovolnické centrum Adra Havířov, Markova 600/6, 158 00, Praha 5 Jinonice</t>
  </si>
  <si>
    <t>ADRA, o.p.s., pro Dobrovolnické centrum Adra Ostrava, Markova 600/6, 158 00, Praha 5 Jinonice</t>
  </si>
  <si>
    <t>266 76 826</t>
  </si>
  <si>
    <t>ParaCENTRUM Fenix, z.s., Netroufalky 787/3, 625 00  Brno</t>
  </si>
  <si>
    <t>Přisedni si</t>
  </si>
  <si>
    <t>VŠTJ Medicina Praha, z.s., Salmovská 1563/5, 120 00 Praha 2</t>
  </si>
  <si>
    <t>654 00 143</t>
  </si>
  <si>
    <t>Domov sv. Karla Boromejského, K Šancím 50/6, 163 00  Praha 6</t>
  </si>
  <si>
    <t>Rehabilitace pro zlepšení života nemocných seniorů v Domově sv. Karla Boromejského</t>
  </si>
  <si>
    <t>Přestavba koupelny na bezbariérovou pro popálené pacienty na klinice popáleninové medicíny FNKV</t>
  </si>
  <si>
    <t>270 48 861</t>
  </si>
  <si>
    <t>Celia - život bez lepku o.p.s., 463 31  Nová Ves 198</t>
  </si>
  <si>
    <t>Poradenské aktivity pro celiaky a veřejnost v otázkách problematiky celiakie a bezlepkové diety</t>
  </si>
  <si>
    <t>042 26 500</t>
  </si>
  <si>
    <t>Přestavba sociálních zařízení na pokojích popáleninové kliniky FNKV</t>
  </si>
  <si>
    <t>Pořízení Stimulátorů pro mozkovou stimulaci stejnosměrným proudem tDCS</t>
  </si>
  <si>
    <t>Vybavení kliniky popáleninové medicíny sprchovacími lehátky pro imobilní osoby postižené popáleninovým úrazem</t>
  </si>
  <si>
    <t>005 05 609</t>
  </si>
  <si>
    <t>684 55 429</t>
  </si>
  <si>
    <t>Slunečnice, z.s., Hudečkova 664/1, 405 01  Děčín</t>
  </si>
  <si>
    <t>Program dobrovolnické služby a prevence ve Slunečnici</t>
  </si>
  <si>
    <t>022 78 197</t>
  </si>
  <si>
    <t>Elim Opava, o.p.s., Rolnická 1636/21a, 747 05  Opava</t>
  </si>
  <si>
    <t>Národní ústav pro autismus, z.ú., Brunnerova 1011/3, 163 00 Praha 17</t>
  </si>
  <si>
    <t xml:space="preserve">Dobrovolníci pomáhající v nemocnicích </t>
  </si>
  <si>
    <t>003 86 766</t>
  </si>
  <si>
    <t>Jihomoravské dětské léčebny, příspěvková organizace, 679 62  Křetín 12</t>
  </si>
  <si>
    <t>450 18 316</t>
  </si>
  <si>
    <t>448 46 339</t>
  </si>
  <si>
    <t>SDMO - Sdružení pro komplexní péči při dětské mozkové obrně, z.s., Bílkova 855/19, 140 00  Praha 4</t>
  </si>
  <si>
    <t>Komplexní léčebná rehabilitace pro osoby s diagnózou DMO</t>
  </si>
  <si>
    <t>2,3,4</t>
  </si>
  <si>
    <t>265 41 386</t>
  </si>
  <si>
    <t>Společnost pro bezlepkovou dietu z.s., Koláčkova 1875/4, 182 00  Praha 8</t>
  </si>
  <si>
    <t>266 29 712</t>
  </si>
  <si>
    <t>Dílny tvořivosti, o.p.s., Podskalská 1252/24, 128 00  Praha 2</t>
  </si>
  <si>
    <t>Bezbariérová zdravotnická zařízení - Tichá linka</t>
  </si>
  <si>
    <t xml:space="preserve">Dobrovolníci v kutnohorské a čáslavské nemocnici </t>
  </si>
  <si>
    <t>Rehabilitace na Fenixu</t>
  </si>
  <si>
    <t>Vyjádření technické komise</t>
  </si>
  <si>
    <t>Diecézní charita České Budějovice, Kanovnická 404/18, 370 01  České Budějovice</t>
  </si>
  <si>
    <t>DiaKar, z.ú., U Řempa 895/14, 360 17  Karlovy Vary</t>
  </si>
  <si>
    <t>Odbor koncepcí a reforem - oddělení dotačních programů</t>
  </si>
  <si>
    <t>Fenomén autismus II.</t>
  </si>
  <si>
    <t>3a
3c</t>
  </si>
  <si>
    <t>Tematické měsíce 2019</t>
  </si>
  <si>
    <t>011 70 193</t>
  </si>
  <si>
    <t>604 57 040</t>
  </si>
  <si>
    <t>AUTISMUS. Prevence zdravotních problémů v dospělém věku - konference s mezinárodní účastí, informační brožura, výstava</t>
  </si>
  <si>
    <t>AUTISTIK, z.s.
Kyselova 1189/7, 182 00 Praha 8</t>
  </si>
  <si>
    <t>ANULIKA z.s.
Ul. 28. října 341/184, 709 00 Ostrava - Mariánské Hory</t>
  </si>
  <si>
    <t>049 39 565</t>
  </si>
  <si>
    <t>Centrum náhradní rodinné péče dětí se zdravotním hendikepem z.s.
Sokolovská 6062/32, 708 00 Ostrava - Poruba</t>
  </si>
  <si>
    <t>Podpora rehabilitace dětí s DMO</t>
  </si>
  <si>
    <t>Cesta do světa, pobočný spolek Slunečnice, z.s.
Hudečkova 664/1, 405 01 Děčín</t>
  </si>
  <si>
    <t>720 68 396</t>
  </si>
  <si>
    <t>Kroužek a soutěž v První pomoci</t>
  </si>
  <si>
    <t>Dobrovolnické centrum Motýlek, z.s., Černopolní 212/9,  625 00  Brno</t>
  </si>
  <si>
    <t>PARENT PROJECT, z.s.
Rudé armády 59, 431 44 Droužkovice</t>
  </si>
  <si>
    <t>265 40 401</t>
  </si>
  <si>
    <t>Zajištění informovanosti o svalové dystrofii DMD/BMD</t>
  </si>
  <si>
    <t>Internetové informační centrum První krok</t>
  </si>
  <si>
    <t>4, 1</t>
  </si>
  <si>
    <t>2,3a,3b,3c</t>
  </si>
  <si>
    <t>Genetika autismu (edukativní dokumentární film)</t>
  </si>
  <si>
    <t>2,3a,3b,3c,4</t>
  </si>
  <si>
    <t>Vestibulární rehabilitace (edukativní dokumentární film)</t>
  </si>
  <si>
    <t>Sdružení rodičů a přátel diabetických dětí v ČR z.s., Prvního pluku 174/8, 186 00  Praha 8</t>
  </si>
  <si>
    <t>Svaz postižených civilizačními chorobami v České republice, z.s., Karlínské nám. 59/12, 186 00  Praha 8</t>
  </si>
  <si>
    <t>Cvičení a terapie pro lidi s civilizačním onemocněním</t>
  </si>
  <si>
    <t>2, 3d</t>
  </si>
  <si>
    <t>Společnost pro podporu lidí s mentálním postižením v České republice, z.s., Karlínské nám. 59/12, 186 03  Praha 8</t>
  </si>
  <si>
    <t>Už vím! Dotisk publikací pro lidi s mentálním postižením a zdravotnický personál</t>
  </si>
  <si>
    <t>3a, 3c</t>
  </si>
  <si>
    <t>Zajištění informovanosti o celiakii a bezlepkové dietě, vydání a tisk informační brožury "Bezlepková dieta - Jde to i bez lepku!"</t>
  </si>
  <si>
    <t>Adresář služeb pro lidi s duševním onemocněním v ČR</t>
  </si>
  <si>
    <t>VIDA z.s., V Horkách 1426/12, 140 00  Praha 4</t>
  </si>
  <si>
    <t>Obnova diagnostických přístrojů KOCHHK pro pacienty se sluchovým postižením</t>
  </si>
  <si>
    <t>Modernizace lůžkového fondu II. Interní kliniky určená pro pacienty s vážnou poruchou hybnosti</t>
  </si>
  <si>
    <t>PN Opava - přístavba a stavební úpravy pavilonu C - zvedací plošina a schodiště</t>
  </si>
  <si>
    <t>VFN Praha - GPK - rekonstrukce sociálního zařízení JIP, 1. NP</t>
  </si>
  <si>
    <t>VFN Praha - KRL - rekonstrukce rehabilitačního oddělení</t>
  </si>
  <si>
    <t>Dobrovolníci v ÚVN - aktivní podpora pacientů</t>
  </si>
  <si>
    <t>Zlepšení podmínek při poskytování zdravotní péče dětem s omezením hybnosti a mentálním handicapem vybudováním klimatizace na oddělení</t>
  </si>
  <si>
    <t>Informační kampaň a ediční činnost o nemoci epidermolysis bullosa v ČR</t>
  </si>
  <si>
    <t>Zvýšení kvality a bezpečí zdravotní péče při provádění hygieny zdravotně postižených osob - rekonstrukce prostor a pořízení koupacího křesla</t>
  </si>
  <si>
    <t>008 39 345</t>
  </si>
  <si>
    <t xml:space="preserve">Diakonie ČCE - středisko v Myslibořicích, Myslibořice 1, 675 60 </t>
  </si>
  <si>
    <t>Chirurgická léčba epilepsie u dětí</t>
  </si>
  <si>
    <t>Rehabilitace po cévní mozkové příhodě</t>
  </si>
  <si>
    <t>Sportujeme s Ereskou - příběhy lidí s roztroušenou sklerózou</t>
  </si>
  <si>
    <t>Co všechno se dá dělat po mrtvici.. Vyprávějí lidé, kteří se dokázali vrátit.</t>
  </si>
  <si>
    <t>Vzdělávací a instruktážní video série - člověk se zdravotním postižením a asistenční pes</t>
  </si>
  <si>
    <t>3a,3b,3c</t>
  </si>
  <si>
    <t>Parkinson - vzdělávání zdravotnické veřejnosti a personálu</t>
  </si>
  <si>
    <t>Video série "Komunikace sluchově postižených"</t>
  </si>
  <si>
    <t>Podpora rozvoje dobrovolnických aktivit v nemocnici</t>
  </si>
  <si>
    <t>Krajská nemocnice Liberec, a.s., Husova 357/10, 460 63 Liberec</t>
  </si>
  <si>
    <t>"Pomáháme Vám pomáhat"</t>
  </si>
  <si>
    <t xml:space="preserve">Dobrovolníci u osob se zdravotním postižením v okrese Frýdek-Místek, Třinec a Nový Jičín </t>
  </si>
  <si>
    <t>Dobrovolníci v Nemocnici Znojmo, p.o. v roce 2019</t>
  </si>
  <si>
    <t>3a, 3b,3c</t>
  </si>
  <si>
    <t>Webové a facebookové stránky o problematice celiakie pro celiaky a širokou veřejnost.</t>
  </si>
  <si>
    <t>Provozování kontaktních míst k poradenství o problematice celiakie a bezlepkové diety</t>
  </si>
  <si>
    <t>Podpora zlepšení podmínek využitelnosti zdravotní péče osobami se zdravotním postižením respektováním specifických potřeb osob se smyslovým či mentálním postižením nebo osob s vážným omezením hybnosti - pomoc při zajišťování a servisu kompenzačních pomůcek a jejich půjčování.</t>
  </si>
  <si>
    <t>Společně k návratům</t>
  </si>
  <si>
    <t>Dobrovolnictví veřejnosti</t>
  </si>
  <si>
    <t>227 48 270</t>
  </si>
  <si>
    <t>Česká asociace pro vzácná onemocnění z.s. Bělohorská 249/19, 169 09 Praha 6 - Břevnov</t>
  </si>
  <si>
    <t>Zvyšování infomovanosti o vzácných onemocněních</t>
  </si>
  <si>
    <t>4, 2</t>
  </si>
  <si>
    <t>Pořízení zdravotnického prostředku pro funkční elektrickou stimulaci peroneálního nervu při centrálních parézách</t>
  </si>
  <si>
    <t>Dobrovolníci v českobudějovické nemocnici 2019</t>
  </si>
  <si>
    <t xml:space="preserve">Thomayerova nemocnice - Pavilon A3 - odstranění bariér sociálních zařízení Onkologické kliniky </t>
  </si>
  <si>
    <t>Přestavba sociálních zařízení Hematologické kliniky na bezbariérová spojená s rekonstrukcí stávající čekárny pro pacienty</t>
  </si>
  <si>
    <t>Podpora rozvoje poskytovaných služeb pacientům vyžadující paliativní péči v pokročilém a konečném stádiu chorob a to zejména služeb od mobilní složky paliativního týmu FNKV</t>
  </si>
  <si>
    <t>Pořízení bariatrického lůžka pro těžké a extrémně obézní pacienty na II. interní kliniku</t>
  </si>
  <si>
    <t>Vybudování bezbariérového sociálního zařízení pro ležící nepohyblivé pacienty a pacienty s omezenou hybností na chirurgické klinice FNKV</t>
  </si>
  <si>
    <t>Pořízení kolenní a kyčelní motodlahy pro dlouhodobě ležící pacienty a pacienty po náročných operacích</t>
  </si>
  <si>
    <t>017 15 640</t>
  </si>
  <si>
    <t>Informovanost rodin s dětmi s DMO</t>
  </si>
  <si>
    <t>Asociace rodičů dětí s DMO a přidruženými neurologickými onemocněními ČR z.s.
Sokolovská 6062/32, 708 00 Ostrava</t>
  </si>
  <si>
    <t xml:space="preserve">Dětský úsměv </t>
  </si>
  <si>
    <t xml:space="preserve">Pes kamarád </t>
  </si>
  <si>
    <t>709 51 608</t>
  </si>
  <si>
    <t>Svaz neslyšících a nedoslýchavých osob v ČR, z.s., Krajská organizace Středočeského kraje p.s., Na Parkáně 111, 266 01 Beroun</t>
  </si>
  <si>
    <t>Mluvme spolu</t>
  </si>
  <si>
    <t xml:space="preserve">Centrum integrace dětí a mládeže, z.s., Peckova 277/7, 186 00 Praha 8 </t>
  </si>
  <si>
    <t>406 12 627</t>
  </si>
  <si>
    <t>Terapie a hry v CID v Karlíně 2019</t>
  </si>
  <si>
    <t>Terapeutický venkovní rehabilitační chodník pro nácvik chůze u pacientů s vážným omezením hybnosti</t>
  </si>
  <si>
    <t>12 minut pro zdraví</t>
  </si>
  <si>
    <t>150 60 306</t>
  </si>
  <si>
    <t>Denní stacionář Bludiště</t>
  </si>
  <si>
    <t>FOKUS Vysočina, z.ú., 5. května 356, 580 01 Havlíčkův Brod</t>
  </si>
  <si>
    <t>BanalFatal!</t>
  </si>
  <si>
    <t>004 73 146</t>
  </si>
  <si>
    <t xml:space="preserve">Česká asociace paraplegiků - CZEPA, z.s., Dygrýnova 816/8, 198 00 Praha 14 </t>
  </si>
  <si>
    <t>Duplikace edukačních dvd filmů</t>
  </si>
  <si>
    <t xml:space="preserve">RÚ Hrabyně - nákup rehabilitační techniky - INV </t>
  </si>
  <si>
    <t>672 81 389</t>
  </si>
  <si>
    <t>Až do konce - videoprogram</t>
  </si>
  <si>
    <t>Zkvalitnění psychodiagnostiky motoricky hendikepovaných dětí</t>
  </si>
  <si>
    <t>870 69 245</t>
  </si>
  <si>
    <t>Společnost "E", Czech Epilepsy Association, z.s., Liškova 959/3, 142 00 Praha 12</t>
  </si>
  <si>
    <t>Edukačně, informační publikace pro děti a dospělé s diagnózou epilepsie</t>
  </si>
  <si>
    <t>Klub českých turistů, Revoluční 1056/8a, 110 00  Praha 1</t>
  </si>
  <si>
    <t>Rozšíření mobilní aplikace "vozejkmap" o vozíčkářské turistické a cyklistické trasy</t>
  </si>
  <si>
    <t>Fyzioterapie ruku v ruce se sociální službou</t>
  </si>
  <si>
    <t>Mobilní dobrovolnická "Kavárna U Lidušky"</t>
  </si>
  <si>
    <t>Provozní náklady rekondičních center VŠTJ Medicina 2019</t>
  </si>
  <si>
    <t>229 01 531</t>
  </si>
  <si>
    <t>Klíč pro komunikaci s osobou s autismem - videa</t>
  </si>
  <si>
    <t>Za sklem o.s., Pardubská 293,763 12 Vizovice</t>
  </si>
  <si>
    <t>Kompenzační pomůcky v pohybu</t>
  </si>
  <si>
    <t>Spirála pomoci o.p.s., Antonína Kaliny 1351, 280 02 Kolín</t>
  </si>
  <si>
    <t>006 75 547</t>
  </si>
  <si>
    <t>Česká unie neslyšících, z.ú., Dlouhá 729/37, 110 00 Praha1</t>
  </si>
  <si>
    <t>Cvičíme s neslyšícími seniory</t>
  </si>
  <si>
    <t>Pracuju rád a dobře</t>
  </si>
  <si>
    <t>613 83 783</t>
  </si>
  <si>
    <t>Rytmus - od klienta k občanovi, o.p.s., Londýnská 390/81, 120 00 Praha 2</t>
  </si>
  <si>
    <t>266 48 989</t>
  </si>
  <si>
    <t>INSTAND, institut pro podporu vzdělávání a rozvoj kvality ve veřejných službách, z.ú., 5. května 1323/9, 140 00 Praha 4</t>
  </si>
  <si>
    <t>Dobrovolníci v nemocnicích</t>
  </si>
  <si>
    <t>Rekondiční a rehabilitační aktivity pro osoby s poruchou autistického spektra</t>
  </si>
  <si>
    <t>Dobrovolníci v nemocnici následné péče Zahražany</t>
  </si>
  <si>
    <t>065 89 383</t>
  </si>
  <si>
    <t>Revenium, z.s., Špitálka 91/23, 602 00 Brno-město</t>
  </si>
  <si>
    <t>2, 4</t>
  </si>
  <si>
    <t>001 83 024</t>
  </si>
  <si>
    <t>Hamzova odborná léčebna pro děti a dospělé, Luže-Košumberk 80, 538 54 Luže</t>
  </si>
  <si>
    <t>Zřízení imobilního přístupu pro pacienty do budovy HTS</t>
  </si>
  <si>
    <t>262 23 210</t>
  </si>
  <si>
    <t>TyfloCentrum Brno, o.p.s., Chaloupkova 587/7, 612 00 Brno</t>
  </si>
  <si>
    <t>Kompenzační pomůcky pro zrakově postižené</t>
  </si>
  <si>
    <t>Vzdělávací aktivita "Nebojte se epilepsie"</t>
  </si>
  <si>
    <t>005 52 534</t>
  </si>
  <si>
    <t>282 14 820</t>
  </si>
  <si>
    <t>Atyp Press, s.r.o., Pod Vlastním Krovem 1740/28, 182 00 Praha 8</t>
  </si>
  <si>
    <t>Osvětový a vzdělávací magazín ATYP</t>
  </si>
  <si>
    <t>Informovanost o zdravotní péči charity 2019</t>
  </si>
  <si>
    <t>Správa a aktualizace internetové prezentace www.huntington.cz s offline poradnou</t>
  </si>
  <si>
    <t>Publikace Výživa pro pacienty s Huntingtonovou chorobou</t>
  </si>
  <si>
    <t>002 35 334</t>
  </si>
  <si>
    <t>Bezbariérové úpravy pavilonu E nemocnice v Českém Brodě</t>
  </si>
  <si>
    <t>Město Český Brod, náměstí Husovo 70, 282 01 Český Brod</t>
  </si>
  <si>
    <t>Pohyb bez bariér - 2. etapa</t>
  </si>
  <si>
    <t>Podpora vážně nemocných zvýšením informovanosti</t>
  </si>
  <si>
    <t>Ondřej, sdružení na pomoc duševně nemocným, Klánova 300/62, 147 00  Praha 4</t>
  </si>
  <si>
    <t xml:space="preserve">Rozvoj online magazínu Inspirante (www.inspirante.cz)  </t>
  </si>
  <si>
    <t>Rozchodíme CIVILKY 2019</t>
  </si>
  <si>
    <t>Vytvoření a sdílení metodického a informačního materiálu a evaluačního rámce poskytování psychosociální podpory hospitalizovaným pacientům s vážným a dlouhodobým onemocněním</t>
  </si>
  <si>
    <t>Buď fit v Rehafit X!</t>
  </si>
  <si>
    <t>nepostoupil</t>
  </si>
  <si>
    <t>SOUČET CELKEM (vč. Mobility):</t>
  </si>
  <si>
    <t>Roztroušená skleróza VI - edukativní film (cvičení jógy ve stoje s oporou)</t>
  </si>
  <si>
    <t>postoupil</t>
  </si>
  <si>
    <t>Zařazení do kategorie</t>
  </si>
  <si>
    <t>Výše navržené dotace</t>
  </si>
  <si>
    <t>Investiční prostředky</t>
  </si>
  <si>
    <t>Neinvestiční prostředky</t>
  </si>
  <si>
    <t>NE</t>
  </si>
  <si>
    <t>Kategorie posuzování projektů:</t>
  </si>
  <si>
    <t>Kategorie "A"</t>
  </si>
  <si>
    <t>Zahrnuje projekty, které jsou významné pro cílové skupiny občanů, jejichž realizace přináší mimořádné nové nebo v praxi osvědčené výsledky vedoucí k naplňování cílů programu. Zařazením do kategorie "A" vyjadřuje dotační komise projektu prioritu a doporučuje přednostní podporu z prostředků programu.</t>
  </si>
  <si>
    <t>Kategorie "B"</t>
  </si>
  <si>
    <t>Zahrnuje projekty, jejichž realizace by byla prospěšná pro cílové skupiny občanů a přispěla by k naplňování cílů programu. Významem však nedosahují projektů zařazených do kategorie "A". Zařazením do kategore "B" vyjadřuje dotační komise projektu podporu a doporučuje přidělení státní dotace v rámci možností programu po uspokojení kategorie "A".</t>
  </si>
  <si>
    <t>Kategorie "NE"</t>
  </si>
  <si>
    <t>Zahrnuje projekty, jejichž zpracování neodpovídá vyhlášené metodice, projekty nejasné, neúplné, chybné a projekty, jejichž realizace by nenaplňovala cíle programu. Zařazením do kategorie "NE" vyjadřuje dotační komise názor, že projekt nemá být v rámci dotačního projektu podpořen a nedoporučuje jej do dalšího dotačního řízení.</t>
  </si>
  <si>
    <t xml:space="preserve">NE </t>
  </si>
  <si>
    <t xml:space="preserve"> NE</t>
  </si>
  <si>
    <t>B</t>
  </si>
  <si>
    <t>A</t>
  </si>
  <si>
    <t>Projekt nebyl navržen k podpoře pro nižší bodové hodnocení.</t>
  </si>
  <si>
    <t>Projekt byl navržen k podpoře ve snížené výši požadavku vzhledem k nižšímu bodovému hodnocení.</t>
  </si>
  <si>
    <t>Projekt byl navržen k podpoře v plné výši požadavku.</t>
  </si>
  <si>
    <t xml:space="preserve">                                           
Zápis z  jednání komise pro přidělování dotací z programu PVP pro rok 2019 dne 24. dubna 2019</t>
  </si>
  <si>
    <t>Materiál zpracován ke dni:     24. 4. 2019</t>
  </si>
  <si>
    <t>Blahová Aneta, Mgr., Újezd u Brna</t>
  </si>
  <si>
    <t xml:space="preserve">Dobiášová Zuzana, Ing., Praha </t>
  </si>
  <si>
    <t>Dobiášová Zuzana, Ing., Praha</t>
  </si>
  <si>
    <t>Hromádko Zdeněk, Praha</t>
  </si>
  <si>
    <t>Slavíková Nataša Mgr., Praha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</si>
</sst>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_-* #,##0.00&quot; Kč&quot;_-;\-* #,##0.00&quot; Kč&quot;_-;_-* \-??&quot; Kč&quot;_-;_-@_-"/>
    <numFmt numFmtId="166" formatCode="mmm\ 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122"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5"/>
      <name val="Arial CE"/>
      <family val="2"/>
    </font>
    <font>
      <sz val="7"/>
      <color indexed="25"/>
      <name val="Arial CE"/>
      <family val="2"/>
    </font>
    <font>
      <sz val="10"/>
      <name val="Arial CE"/>
      <family val="2"/>
    </font>
    <font>
      <sz val="7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7"/>
      <color indexed="17"/>
      <name val="Arial CE"/>
      <family val="2"/>
    </font>
    <font>
      <b/>
      <sz val="8"/>
      <color indexed="12"/>
      <name val="Arial CE"/>
      <family val="2"/>
    </font>
    <font>
      <b/>
      <sz val="8"/>
      <color indexed="8"/>
      <name val="Arial"/>
      <family val="2"/>
    </font>
    <font>
      <sz val="7"/>
      <color indexed="10"/>
      <name val="Arial CE"/>
      <family val="2"/>
    </font>
    <font>
      <b/>
      <sz val="7"/>
      <color indexed="25"/>
      <name val="Arial CE"/>
      <family val="2"/>
    </font>
    <font>
      <b/>
      <sz val="8"/>
      <color indexed="25"/>
      <name val="Arial CE"/>
      <family val="2"/>
    </font>
    <font>
      <sz val="10"/>
      <color indexed="11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0"/>
      <color indexed="16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22"/>
      <color indexed="12"/>
      <name val="Arial"/>
      <family val="2"/>
    </font>
    <font>
      <b/>
      <sz val="16"/>
      <color indexed="12"/>
      <name val="Arial"/>
      <family val="2"/>
    </font>
    <font>
      <b/>
      <sz val="11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2"/>
      <name val="Arial CE"/>
      <family val="2"/>
    </font>
    <font>
      <b/>
      <sz val="10"/>
      <color indexed="12"/>
      <name val="Arial"/>
      <family val="2"/>
    </font>
    <font>
      <sz val="10"/>
      <color indexed="16"/>
      <name val="Arial CE"/>
      <family val="2"/>
    </font>
    <font>
      <b/>
      <sz val="11"/>
      <color indexed="16"/>
      <name val="Arial CE"/>
      <family val="0"/>
    </font>
    <font>
      <sz val="11"/>
      <color indexed="16"/>
      <name val="Arial CE"/>
      <family val="0"/>
    </font>
    <font>
      <b/>
      <sz val="10"/>
      <color indexed="60"/>
      <name val="Arial CE"/>
      <family val="0"/>
    </font>
    <font>
      <sz val="14"/>
      <color indexed="10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993366"/>
      <name val="Arial CE"/>
      <family val="2"/>
    </font>
    <font>
      <sz val="10"/>
      <color rgb="FF993366"/>
      <name val="Arial CE"/>
      <family val="2"/>
    </font>
    <font>
      <b/>
      <sz val="8"/>
      <color rgb="FF993366"/>
      <name val="Arial CE"/>
      <family val="2"/>
    </font>
    <font>
      <b/>
      <sz val="10"/>
      <color rgb="FF800000"/>
      <name val="Arial CE"/>
      <family val="2"/>
    </font>
    <font>
      <b/>
      <sz val="9"/>
      <color rgb="FF0000FF"/>
      <name val="Arial CE"/>
      <family val="2"/>
    </font>
    <font>
      <b/>
      <sz val="10"/>
      <color rgb="FF0000FF"/>
      <name val="Arial"/>
      <family val="2"/>
    </font>
    <font>
      <b/>
      <sz val="11"/>
      <color rgb="FF0000FF"/>
      <name val="Arial CE"/>
      <family val="2"/>
    </font>
    <font>
      <b/>
      <sz val="10"/>
      <color rgb="FF0000FF"/>
      <name val="Arial CE"/>
      <family val="2"/>
    </font>
    <font>
      <sz val="10"/>
      <color rgb="FF800000"/>
      <name val="Arial CE"/>
      <family val="2"/>
    </font>
    <font>
      <b/>
      <sz val="11"/>
      <color rgb="FF800000"/>
      <name val="Arial CE"/>
      <family val="0"/>
    </font>
    <font>
      <sz val="11"/>
      <color rgb="FF800000"/>
      <name val="Arial CE"/>
      <family val="0"/>
    </font>
    <font>
      <b/>
      <sz val="10"/>
      <color theme="5" tint="-0.24997000396251678"/>
      <name val="Arial CE"/>
      <family val="0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rgb="FF0000FF"/>
      <name val="Arial CE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0000FF"/>
      <name val="Arial CE"/>
      <family val="2"/>
    </font>
    <font>
      <sz val="10"/>
      <color rgb="FF0000FF"/>
      <name val="Arial"/>
      <family val="2"/>
    </font>
    <font>
      <b/>
      <sz val="11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19" borderId="0" applyNumberFormat="0" applyBorder="0" applyAlignment="0" applyProtection="0"/>
    <xf numFmtId="0" fontId="83" fillId="20" borderId="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90" fillId="0" borderId="7" applyNumberFormat="0" applyFill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4" borderId="8" applyNumberFormat="0" applyAlignment="0" applyProtection="0"/>
    <xf numFmtId="0" fontId="94" fillId="25" borderId="8" applyNumberFormat="0" applyAlignment="0" applyProtection="0"/>
    <xf numFmtId="0" fontId="95" fillId="25" borderId="9" applyNumberFormat="0" applyAlignment="0" applyProtection="0"/>
    <xf numFmtId="0" fontId="96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97" fillId="0" borderId="12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9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00" fillId="0" borderId="11" xfId="0" applyNumberFormat="1" applyFont="1" applyFill="1" applyBorder="1" applyAlignment="1">
      <alignment horizontal="right" vertical="center"/>
    </xf>
    <xf numFmtId="3" fontId="36" fillId="0" borderId="11" xfId="0" applyNumberFormat="1" applyFont="1" applyFill="1" applyBorder="1" applyAlignment="1">
      <alignment horizontal="right" vertical="center"/>
    </xf>
    <xf numFmtId="3" fontId="100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8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3" fontId="10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3" fontId="102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vertical="center" wrapText="1"/>
    </xf>
    <xf numFmtId="0" fontId="100" fillId="0" borderId="11" xfId="0" applyFont="1" applyFill="1" applyBorder="1" applyAlignment="1">
      <alignment vertical="center" wrapText="1"/>
    </xf>
    <xf numFmtId="0" fontId="10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4" fillId="0" borderId="12" xfId="0" applyFont="1" applyFill="1" applyBorder="1" applyAlignment="1">
      <alignment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5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5" fillId="0" borderId="12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justify" vertical="center"/>
    </xf>
    <xf numFmtId="3" fontId="0" fillId="0" borderId="0" xfId="0" applyNumberFormat="1" applyFont="1" applyFill="1" applyBorder="1" applyAlignment="1">
      <alignment horizontal="right" vertical="center"/>
    </xf>
    <xf numFmtId="3" fontId="104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06" fillId="0" borderId="11" xfId="0" applyFont="1" applyFill="1" applyBorder="1" applyAlignment="1">
      <alignment vertical="center" wrapText="1"/>
    </xf>
    <xf numFmtId="0" fontId="107" fillId="0" borderId="11" xfId="0" applyFont="1" applyFill="1" applyBorder="1" applyAlignment="1">
      <alignment horizontal="justify" vertical="center"/>
    </xf>
    <xf numFmtId="3" fontId="108" fillId="0" borderId="11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justify" vertical="center"/>
    </xf>
    <xf numFmtId="3" fontId="4" fillId="0" borderId="21" xfId="0" applyNumberFormat="1" applyFont="1" applyFill="1" applyBorder="1" applyAlignment="1">
      <alignment horizontal="right" vertical="center"/>
    </xf>
    <xf numFmtId="3" fontId="104" fillId="0" borderId="0" xfId="0" applyNumberFormat="1" applyFont="1" applyFill="1" applyBorder="1" applyAlignment="1">
      <alignment horizontal="righ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6" fontId="8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3" fontId="11" fillId="32" borderId="11" xfId="0" applyNumberFormat="1" applyFont="1" applyFill="1" applyBorder="1" applyAlignment="1">
      <alignment horizontal="right" vertical="center"/>
    </xf>
    <xf numFmtId="0" fontId="14" fillId="32" borderId="11" xfId="0" applyFont="1" applyFill="1" applyBorder="1" applyAlignment="1">
      <alignment horizontal="left" vertical="center" wrapText="1"/>
    </xf>
    <xf numFmtId="3" fontId="15" fillId="32" borderId="11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 horizontal="left" vertical="center" wrapText="1"/>
    </xf>
    <xf numFmtId="0" fontId="8" fillId="32" borderId="15" xfId="0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vertical="center" wrapText="1"/>
    </xf>
    <xf numFmtId="0" fontId="9" fillId="32" borderId="15" xfId="0" applyFont="1" applyFill="1" applyBorder="1" applyAlignment="1">
      <alignment horizontal="left" vertical="center" wrapText="1"/>
    </xf>
    <xf numFmtId="3" fontId="11" fillId="32" borderId="15" xfId="0" applyNumberFormat="1" applyFont="1" applyFill="1" applyBorder="1" applyAlignment="1">
      <alignment horizontal="right" vertical="center"/>
    </xf>
    <xf numFmtId="3" fontId="3" fillId="32" borderId="11" xfId="0" applyNumberFormat="1" applyFont="1" applyFill="1" applyBorder="1" applyAlignment="1">
      <alignment horizontal="right" vertical="center"/>
    </xf>
    <xf numFmtId="0" fontId="10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11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3" fontId="111" fillId="0" borderId="0" xfId="0" applyNumberFormat="1" applyFont="1" applyFill="1" applyBorder="1" applyAlignment="1">
      <alignment/>
    </xf>
    <xf numFmtId="3" fontId="112" fillId="0" borderId="0" xfId="0" applyNumberFormat="1" applyFont="1" applyFill="1" applyBorder="1" applyAlignment="1">
      <alignment/>
    </xf>
    <xf numFmtId="3" fontId="113" fillId="0" borderId="0" xfId="0" applyNumberFormat="1" applyFont="1" applyFill="1" applyBorder="1" applyAlignment="1">
      <alignment horizontal="center" vertical="center"/>
    </xf>
    <xf numFmtId="3" fontId="11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10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center" vertical="center" textRotation="90"/>
    </xf>
    <xf numFmtId="3" fontId="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 textRotation="90" wrapText="1"/>
    </xf>
    <xf numFmtId="0" fontId="39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center" vertical="center" textRotation="90" wrapText="1"/>
    </xf>
    <xf numFmtId="3" fontId="0" fillId="0" borderId="14" xfId="0" applyNumberFormat="1" applyFont="1" applyFill="1" applyBorder="1" applyAlignment="1">
      <alignment horizontal="center" vertical="center" textRotation="90"/>
    </xf>
    <xf numFmtId="3" fontId="104" fillId="0" borderId="0" xfId="0" applyNumberFormat="1" applyFont="1" applyFill="1" applyBorder="1" applyAlignment="1">
      <alignment horizontal="center" vertical="center" textRotation="90"/>
    </xf>
    <xf numFmtId="3" fontId="104" fillId="0" borderId="20" xfId="0" applyNumberFormat="1" applyFont="1" applyFill="1" applyBorder="1" applyAlignment="1">
      <alignment horizontal="center" vertical="center" textRotation="90"/>
    </xf>
    <xf numFmtId="3" fontId="0" fillId="0" borderId="0" xfId="0" applyNumberFormat="1" applyFill="1" applyBorder="1" applyAlignment="1">
      <alignment horizontal="center" vertical="center" textRotation="90"/>
    </xf>
    <xf numFmtId="3" fontId="102" fillId="0" borderId="23" xfId="0" applyNumberFormat="1" applyFont="1" applyFill="1" applyBorder="1" applyAlignment="1">
      <alignment horizontal="center" vertical="center"/>
    </xf>
    <xf numFmtId="3" fontId="115" fillId="0" borderId="23" xfId="0" applyNumberFormat="1" applyFont="1" applyFill="1" applyBorder="1" applyAlignment="1">
      <alignment horizontal="center" vertical="center"/>
    </xf>
    <xf numFmtId="3" fontId="115" fillId="0" borderId="24" xfId="0" applyNumberFormat="1" applyFont="1" applyFill="1" applyBorder="1" applyAlignment="1">
      <alignment horizontal="center" vertical="center"/>
    </xf>
    <xf numFmtId="3" fontId="102" fillId="0" borderId="18" xfId="0" applyNumberFormat="1" applyFont="1" applyFill="1" applyBorder="1" applyAlignment="1">
      <alignment horizontal="center" vertical="center"/>
    </xf>
    <xf numFmtId="3" fontId="116" fillId="32" borderId="18" xfId="0" applyNumberFormat="1" applyFont="1" applyFill="1" applyBorder="1" applyAlignment="1">
      <alignment horizontal="center" vertical="center"/>
    </xf>
    <xf numFmtId="3" fontId="117" fillId="32" borderId="18" xfId="0" applyNumberFormat="1" applyFont="1" applyFill="1" applyBorder="1" applyAlignment="1">
      <alignment horizontal="center" vertical="center"/>
    </xf>
    <xf numFmtId="3" fontId="100" fillId="0" borderId="18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04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 textRotation="90"/>
    </xf>
    <xf numFmtId="3" fontId="0" fillId="0" borderId="27" xfId="0" applyNumberFormat="1" applyFill="1" applyBorder="1" applyAlignment="1">
      <alignment horizontal="center" vertical="center" textRotation="90"/>
    </xf>
    <xf numFmtId="3" fontId="102" fillId="0" borderId="28" xfId="0" applyNumberFormat="1" applyFont="1" applyFill="1" applyBorder="1" applyAlignment="1">
      <alignment horizontal="center" vertical="center"/>
    </xf>
    <xf numFmtId="0" fontId="114" fillId="0" borderId="29" xfId="0" applyFont="1" applyBorder="1" applyAlignment="1">
      <alignment horizontal="center" vertical="center" wrapText="1"/>
    </xf>
    <xf numFmtId="0" fontId="114" fillId="0" borderId="30" xfId="0" applyFont="1" applyBorder="1" applyAlignment="1">
      <alignment horizontal="center" vertical="center" wrapText="1"/>
    </xf>
    <xf numFmtId="3" fontId="101" fillId="0" borderId="31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11" fillId="32" borderId="18" xfId="0" applyNumberFormat="1" applyFon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100" fillId="0" borderId="18" xfId="0" applyNumberFormat="1" applyFont="1" applyFill="1" applyBorder="1" applyAlignment="1">
      <alignment horizontal="right" vertical="center"/>
    </xf>
    <xf numFmtId="3" fontId="36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100" fillId="0" borderId="19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15" fillId="32" borderId="18" xfId="0" applyNumberFormat="1" applyFont="1" applyFill="1" applyBorder="1" applyAlignment="1">
      <alignment horizontal="right" vertical="center"/>
    </xf>
    <xf numFmtId="3" fontId="38" fillId="0" borderId="18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11" fillId="32" borderId="32" xfId="0" applyNumberFormat="1" applyFont="1" applyFill="1" applyBorder="1" applyAlignment="1">
      <alignment horizontal="right" vertical="center"/>
    </xf>
    <xf numFmtId="3" fontId="104" fillId="0" borderId="19" xfId="0" applyNumberFormat="1" applyFont="1" applyFill="1" applyBorder="1" applyAlignment="1">
      <alignment horizontal="right" vertical="center"/>
    </xf>
    <xf numFmtId="3" fontId="0" fillId="0" borderId="33" xfId="0" applyNumberFormat="1" applyFill="1" applyBorder="1" applyAlignment="1">
      <alignment horizontal="center" vertical="center" textRotation="90"/>
    </xf>
    <xf numFmtId="3" fontId="102" fillId="0" borderId="28" xfId="0" applyNumberFormat="1" applyFont="1" applyFill="1" applyBorder="1" applyAlignment="1">
      <alignment horizontal="center" vertical="center" textRotation="90"/>
    </xf>
    <xf numFmtId="3" fontId="116" fillId="32" borderId="28" xfId="0" applyNumberFormat="1" applyFont="1" applyFill="1" applyBorder="1" applyAlignment="1">
      <alignment horizontal="center" vertical="center" textRotation="90"/>
    </xf>
    <xf numFmtId="3" fontId="117" fillId="32" borderId="28" xfId="0" applyNumberFormat="1" applyFont="1" applyFill="1" applyBorder="1" applyAlignment="1">
      <alignment horizontal="center" vertical="center" textRotation="90"/>
    </xf>
    <xf numFmtId="3" fontId="100" fillId="0" borderId="28" xfId="0" applyNumberFormat="1" applyFont="1" applyFill="1" applyBorder="1" applyAlignment="1">
      <alignment horizontal="center" vertical="center" textRotation="90"/>
    </xf>
    <xf numFmtId="3" fontId="38" fillId="0" borderId="28" xfId="0" applyNumberFormat="1" applyFont="1" applyFill="1" applyBorder="1" applyAlignment="1">
      <alignment horizontal="center" vertical="center" textRotation="90"/>
    </xf>
    <xf numFmtId="3" fontId="9" fillId="0" borderId="28" xfId="0" applyNumberFormat="1" applyFont="1" applyFill="1" applyBorder="1" applyAlignment="1">
      <alignment horizontal="center" vertical="center" textRotation="90"/>
    </xf>
    <xf numFmtId="3" fontId="104" fillId="0" borderId="34" xfId="0" applyNumberFormat="1" applyFont="1" applyFill="1" applyBorder="1" applyAlignment="1">
      <alignment horizontal="center" vertical="center" textRotation="90"/>
    </xf>
    <xf numFmtId="3" fontId="100" fillId="0" borderId="18" xfId="0" applyNumberFormat="1" applyFont="1" applyFill="1" applyBorder="1" applyAlignment="1">
      <alignment horizontal="right" vertical="center"/>
    </xf>
    <xf numFmtId="3" fontId="104" fillId="0" borderId="25" xfId="0" applyNumberFormat="1" applyFont="1" applyFill="1" applyBorder="1" applyAlignment="1">
      <alignment horizontal="right" vertical="center"/>
    </xf>
    <xf numFmtId="3" fontId="115" fillId="0" borderId="28" xfId="0" applyNumberFormat="1" applyFont="1" applyFill="1" applyBorder="1" applyAlignment="1">
      <alignment horizontal="center" vertical="center" textRotation="90"/>
    </xf>
    <xf numFmtId="3" fontId="115" fillId="0" borderId="34" xfId="0" applyNumberFormat="1" applyFont="1" applyFill="1" applyBorder="1" applyAlignment="1">
      <alignment horizontal="center" vertical="center" textRotation="90"/>
    </xf>
    <xf numFmtId="0" fontId="0" fillId="0" borderId="0" xfId="0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3" fontId="4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102" fillId="0" borderId="28" xfId="0" applyNumberFormat="1" applyFont="1" applyFill="1" applyBorder="1" applyAlignment="1">
      <alignment horizontal="right" vertical="center"/>
    </xf>
    <xf numFmtId="3" fontId="102" fillId="0" borderId="23" xfId="0" applyNumberFormat="1" applyFont="1" applyFill="1" applyBorder="1" applyAlignment="1">
      <alignment horizontal="right" vertical="center"/>
    </xf>
    <xf numFmtId="3" fontId="104" fillId="0" borderId="34" xfId="0" applyNumberFormat="1" applyFont="1" applyFill="1" applyBorder="1" applyAlignment="1">
      <alignment horizontal="right" vertical="center"/>
    </xf>
    <xf numFmtId="3" fontId="104" fillId="0" borderId="24" xfId="0" applyNumberFormat="1" applyFont="1" applyFill="1" applyBorder="1" applyAlignment="1">
      <alignment horizontal="right" vertical="center"/>
    </xf>
    <xf numFmtId="3" fontId="102" fillId="0" borderId="17" xfId="0" applyNumberFormat="1" applyFont="1" applyFill="1" applyBorder="1" applyAlignment="1">
      <alignment horizontal="right" vertical="center"/>
    </xf>
    <xf numFmtId="3" fontId="102" fillId="0" borderId="18" xfId="0" applyNumberFormat="1" applyFont="1" applyFill="1" applyBorder="1" applyAlignment="1">
      <alignment horizontal="right" vertical="center"/>
    </xf>
    <xf numFmtId="3" fontId="102" fillId="32" borderId="28" xfId="0" applyNumberFormat="1" applyFont="1" applyFill="1" applyBorder="1" applyAlignment="1">
      <alignment horizontal="right" vertical="center"/>
    </xf>
    <xf numFmtId="3" fontId="102" fillId="32" borderId="23" xfId="0" applyNumberFormat="1" applyFont="1" applyFill="1" applyBorder="1" applyAlignment="1">
      <alignment horizontal="right" vertical="center"/>
    </xf>
    <xf numFmtId="3" fontId="104" fillId="0" borderId="28" xfId="0" applyNumberFormat="1" applyFont="1" applyFill="1" applyBorder="1" applyAlignment="1">
      <alignment horizontal="right" vertical="center"/>
    </xf>
    <xf numFmtId="3" fontId="104" fillId="0" borderId="23" xfId="0" applyNumberFormat="1" applyFont="1" applyFill="1" applyBorder="1" applyAlignment="1">
      <alignment horizontal="right" vertical="center"/>
    </xf>
    <xf numFmtId="3" fontId="118" fillId="0" borderId="28" xfId="0" applyNumberFormat="1" applyFont="1" applyFill="1" applyBorder="1" applyAlignment="1">
      <alignment horizontal="right" vertical="center"/>
    </xf>
    <xf numFmtId="3" fontId="118" fillId="0" borderId="23" xfId="0" applyNumberFormat="1" applyFont="1" applyFill="1" applyBorder="1" applyAlignment="1">
      <alignment horizontal="right" vertical="center"/>
    </xf>
    <xf numFmtId="3" fontId="119" fillId="0" borderId="0" xfId="0" applyNumberFormat="1" applyFont="1" applyFill="1" applyBorder="1" applyAlignment="1">
      <alignment horizontal="right" vertical="center"/>
    </xf>
    <xf numFmtId="3" fontId="104" fillId="0" borderId="35" xfId="0" applyNumberFormat="1" applyFont="1" applyFill="1" applyBorder="1" applyAlignment="1">
      <alignment horizontal="right" vertical="center"/>
    </xf>
    <xf numFmtId="3" fontId="104" fillId="0" borderId="18" xfId="0" applyNumberFormat="1" applyFont="1" applyFill="1" applyBorder="1" applyAlignment="1">
      <alignment horizontal="right" vertical="center"/>
    </xf>
    <xf numFmtId="3" fontId="104" fillId="0" borderId="36" xfId="0" applyNumberFormat="1" applyFont="1" applyFill="1" applyBorder="1" applyAlignment="1">
      <alignment horizontal="right" vertical="center"/>
    </xf>
    <xf numFmtId="0" fontId="116" fillId="0" borderId="0" xfId="0" applyFont="1" applyAlignment="1">
      <alignment/>
    </xf>
    <xf numFmtId="0" fontId="11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3" fontId="120" fillId="0" borderId="37" xfId="0" applyNumberFormat="1" applyFont="1" applyFill="1" applyBorder="1" applyAlignment="1" applyProtection="1">
      <alignment horizontal="center" vertical="center" wrapText="1"/>
      <protection/>
    </xf>
    <xf numFmtId="3" fontId="120" fillId="0" borderId="38" xfId="0" applyNumberFormat="1" applyFont="1" applyFill="1" applyBorder="1" applyAlignment="1" applyProtection="1">
      <alignment horizontal="center" vertical="center" wrapText="1"/>
      <protection/>
    </xf>
    <xf numFmtId="0" fontId="37" fillId="0" borderId="39" xfId="0" applyFont="1" applyFill="1" applyBorder="1" applyAlignment="1" applyProtection="1">
      <alignment horizontal="center" vertical="center"/>
      <protection/>
    </xf>
    <xf numFmtId="0" fontId="35" fillId="0" borderId="39" xfId="0" applyFont="1" applyFill="1" applyBorder="1" applyAlignment="1" applyProtection="1">
      <alignment horizontal="center" vertical="center"/>
      <protection/>
    </xf>
    <xf numFmtId="3" fontId="119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119" fillId="0" borderId="4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/>
    </xf>
    <xf numFmtId="3" fontId="120" fillId="0" borderId="42" xfId="0" applyNumberFormat="1" applyFont="1" applyBorder="1" applyAlignment="1" applyProtection="1">
      <alignment horizontal="center" vertical="center" wrapText="1"/>
      <protection/>
    </xf>
    <xf numFmtId="3" fontId="120" fillId="0" borderId="43" xfId="0" applyNumberFormat="1" applyFont="1" applyBorder="1" applyAlignment="1" applyProtection="1">
      <alignment horizontal="center" vertical="center" wrapText="1"/>
      <protection/>
    </xf>
    <xf numFmtId="0" fontId="37" fillId="0" borderId="44" xfId="0" applyFont="1" applyFill="1" applyBorder="1" applyAlignment="1" applyProtection="1">
      <alignment horizontal="center" vertical="center" wrapText="1"/>
      <protection/>
    </xf>
    <xf numFmtId="0" fontId="35" fillId="0" borderId="45" xfId="0" applyFont="1" applyFill="1" applyBorder="1" applyAlignment="1" applyProtection="1">
      <alignment horizontal="center" vertical="center" wrapText="1"/>
      <protection/>
    </xf>
    <xf numFmtId="0" fontId="121" fillId="0" borderId="46" xfId="0" applyFont="1" applyBorder="1" applyAlignment="1">
      <alignment horizontal="center" vertical="center" textRotation="90" wrapText="1"/>
    </xf>
    <xf numFmtId="0" fontId="121" fillId="0" borderId="47" xfId="0" applyFont="1" applyBorder="1" applyAlignment="1">
      <alignment horizontal="center" vertical="center" textRotation="90" wrapText="1"/>
    </xf>
    <xf numFmtId="0" fontId="33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9" fillId="0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6"/>
  <sheetViews>
    <sheetView tabSelected="1" view="pageBreakPreview" zoomScale="75" zoomScaleNormal="101" zoomScaleSheetLayoutView="75" workbookViewId="0" topLeftCell="A124">
      <selection activeCell="C139" sqref="C139"/>
    </sheetView>
  </sheetViews>
  <sheetFormatPr defaultColWidth="9.140625" defaultRowHeight="12.75"/>
  <cols>
    <col min="1" max="1" width="8.00390625" style="28" customWidth="1"/>
    <col min="2" max="2" width="8.7109375" style="17" customWidth="1"/>
    <col min="3" max="3" width="33.140625" style="35" customWidth="1"/>
    <col min="4" max="4" width="35.57421875" style="70" customWidth="1"/>
    <col min="5" max="5" width="11.28125" style="1" customWidth="1"/>
    <col min="6" max="6" width="12.00390625" style="1" bestFit="1" customWidth="1"/>
    <col min="7" max="7" width="5.28125" style="180" customWidth="1"/>
    <col min="8" max="8" width="4.7109375" style="43" customWidth="1"/>
    <col min="9" max="9" width="13.28125" style="43" customWidth="1"/>
    <col min="10" max="10" width="12.00390625" style="43" customWidth="1"/>
    <col min="11" max="11" width="12.00390625" style="18" customWidth="1"/>
    <col min="12" max="12" width="10.7109375" style="18" bestFit="1" customWidth="1"/>
    <col min="13" max="16384" width="9.140625" style="18" customWidth="1"/>
  </cols>
  <sheetData>
    <row r="1" spans="1:10" s="44" customFormat="1" ht="42.75" customHeight="1">
      <c r="A1" s="263" t="s">
        <v>132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43.5" customHeight="1">
      <c r="A2" s="264" t="s">
        <v>367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ht="30.75" customHeight="1">
      <c r="A3" s="2"/>
      <c r="B3" s="47"/>
      <c r="C3" s="48"/>
      <c r="D3" s="59"/>
      <c r="E3" s="49"/>
      <c r="F3" s="49"/>
      <c r="G3" s="174"/>
      <c r="H3" s="49"/>
      <c r="I3" s="49"/>
      <c r="J3" s="49"/>
    </row>
    <row r="4" spans="1:10" s="45" customFormat="1" ht="27" customHeight="1">
      <c r="A4" s="284" t="s">
        <v>192</v>
      </c>
      <c r="B4" s="285"/>
      <c r="C4" s="285"/>
      <c r="D4" s="285"/>
      <c r="E4" s="48"/>
      <c r="F4" s="48"/>
      <c r="G4" s="175"/>
      <c r="H4" s="48"/>
      <c r="I4" s="48"/>
      <c r="J4" s="48"/>
    </row>
    <row r="5" spans="1:10" s="45" customFormat="1" ht="28.5" customHeight="1">
      <c r="A5" s="286" t="s">
        <v>368</v>
      </c>
      <c r="B5" s="287"/>
      <c r="C5" s="287"/>
      <c r="D5" s="288"/>
      <c r="E5" s="46"/>
      <c r="F5" s="46"/>
      <c r="G5" s="176"/>
      <c r="H5" s="46"/>
      <c r="I5" s="46"/>
      <c r="J5" s="46"/>
    </row>
    <row r="6" spans="1:10" s="45" customFormat="1" ht="44.25" customHeight="1">
      <c r="A6" s="230"/>
      <c r="B6" s="231"/>
      <c r="C6" s="231"/>
      <c r="D6" s="229"/>
      <c r="E6" s="46"/>
      <c r="F6" s="46"/>
      <c r="G6" s="176"/>
      <c r="H6" s="46"/>
      <c r="I6" s="46"/>
      <c r="J6" s="46"/>
    </row>
    <row r="7" spans="1:10" s="236" customFormat="1" ht="21" customHeight="1">
      <c r="A7" s="280" t="s">
        <v>353</v>
      </c>
      <c r="B7" s="281"/>
      <c r="C7" s="281"/>
      <c r="D7" s="281"/>
      <c r="E7" s="234"/>
      <c r="F7" s="234"/>
      <c r="G7" s="234"/>
      <c r="H7" s="234"/>
      <c r="I7" s="235"/>
      <c r="J7" s="234"/>
    </row>
    <row r="8" spans="1:10" s="236" customFormat="1" ht="12" customHeight="1">
      <c r="A8" s="232"/>
      <c r="B8" s="233"/>
      <c r="C8" s="233"/>
      <c r="D8" s="233"/>
      <c r="E8" s="234"/>
      <c r="F8" s="234"/>
      <c r="G8" s="234"/>
      <c r="H8" s="234"/>
      <c r="I8" s="235"/>
      <c r="J8" s="234"/>
    </row>
    <row r="9" spans="1:10" s="236" customFormat="1" ht="21" customHeight="1">
      <c r="A9" s="280" t="s">
        <v>354</v>
      </c>
      <c r="B9" s="280"/>
      <c r="C9" s="280"/>
      <c r="D9" s="280"/>
      <c r="E9" s="237"/>
      <c r="F9" s="237"/>
      <c r="G9" s="237"/>
      <c r="H9" s="237"/>
      <c r="I9" s="238"/>
      <c r="J9" s="237"/>
    </row>
    <row r="10" spans="1:10" s="236" customFormat="1" ht="51" customHeight="1">
      <c r="A10" s="265" t="s">
        <v>355</v>
      </c>
      <c r="B10" s="266"/>
      <c r="C10" s="266"/>
      <c r="D10" s="266"/>
      <c r="E10" s="266"/>
      <c r="F10" s="266"/>
      <c r="G10" s="266"/>
      <c r="H10" s="266"/>
      <c r="I10" s="266"/>
      <c r="J10" s="266"/>
    </row>
    <row r="11" spans="1:10" s="236" customFormat="1" ht="21" customHeight="1">
      <c r="A11" s="239"/>
      <c r="B11" s="240"/>
      <c r="C11" s="237"/>
      <c r="D11" s="237"/>
      <c r="E11" s="237"/>
      <c r="F11" s="237"/>
      <c r="G11" s="237"/>
      <c r="H11" s="237"/>
      <c r="I11" s="238"/>
      <c r="J11" s="237"/>
    </row>
    <row r="12" spans="1:10" s="236" customFormat="1" ht="21" customHeight="1">
      <c r="A12" s="280" t="s">
        <v>356</v>
      </c>
      <c r="B12" s="280"/>
      <c r="C12" s="280"/>
      <c r="D12" s="280"/>
      <c r="E12" s="241"/>
      <c r="F12" s="237"/>
      <c r="G12" s="237"/>
      <c r="H12" s="237"/>
      <c r="I12" s="238"/>
      <c r="J12" s="237"/>
    </row>
    <row r="13" spans="1:10" s="236" customFormat="1" ht="49.5" customHeight="1">
      <c r="A13" s="265" t="s">
        <v>357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 s="236" customFormat="1" ht="21" customHeight="1">
      <c r="A14" s="239"/>
      <c r="B14" s="240"/>
      <c r="C14" s="237"/>
      <c r="D14" s="237"/>
      <c r="E14" s="237"/>
      <c r="F14" s="237"/>
      <c r="G14" s="237"/>
      <c r="H14" s="237"/>
      <c r="I14" s="238"/>
      <c r="J14" s="237"/>
    </row>
    <row r="15" spans="1:10" s="236" customFormat="1" ht="21" customHeight="1">
      <c r="A15" s="280" t="s">
        <v>358</v>
      </c>
      <c r="B15" s="280"/>
      <c r="C15" s="280"/>
      <c r="D15" s="280"/>
      <c r="E15" s="237"/>
      <c r="F15" s="237"/>
      <c r="G15" s="237"/>
      <c r="H15" s="237"/>
      <c r="I15" s="238"/>
      <c r="J15" s="237"/>
    </row>
    <row r="16" spans="1:10" s="236" customFormat="1" ht="48" customHeight="1">
      <c r="A16" s="265" t="s">
        <v>359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s="236" customFormat="1" ht="21" customHeight="1">
      <c r="A17" s="242"/>
      <c r="B17" s="243"/>
      <c r="C17" s="243"/>
      <c r="D17" s="153"/>
      <c r="E17" s="46"/>
      <c r="F17" s="41"/>
      <c r="G17" s="244"/>
      <c r="H17" s="244"/>
      <c r="I17" s="244"/>
      <c r="J17" s="244"/>
    </row>
    <row r="18" spans="1:10" s="45" customFormat="1" ht="15.75" customHeight="1" thickBot="1">
      <c r="A18" s="289"/>
      <c r="B18" s="289"/>
      <c r="C18" s="289"/>
      <c r="D18" s="289"/>
      <c r="E18" s="289"/>
      <c r="F18" s="289"/>
      <c r="G18" s="289"/>
      <c r="H18" s="152"/>
      <c r="I18" s="152"/>
      <c r="J18" s="152"/>
    </row>
    <row r="19" spans="1:10" ht="15" customHeight="1">
      <c r="A19" s="282" t="s">
        <v>10</v>
      </c>
      <c r="B19" s="269" t="s">
        <v>11</v>
      </c>
      <c r="C19" s="270"/>
      <c r="D19" s="276" t="s">
        <v>12</v>
      </c>
      <c r="E19" s="267" t="s">
        <v>80</v>
      </c>
      <c r="F19" s="268"/>
      <c r="G19" s="271" t="s">
        <v>189</v>
      </c>
      <c r="H19" s="278" t="s">
        <v>348</v>
      </c>
      <c r="I19" s="274" t="s">
        <v>349</v>
      </c>
      <c r="J19" s="275"/>
    </row>
    <row r="20" spans="1:10" ht="24.75" thickBot="1">
      <c r="A20" s="283"/>
      <c r="B20" s="58" t="s">
        <v>13</v>
      </c>
      <c r="C20" s="50" t="s">
        <v>82</v>
      </c>
      <c r="D20" s="277"/>
      <c r="E20" s="36" t="s">
        <v>81</v>
      </c>
      <c r="F20" s="196" t="s">
        <v>15</v>
      </c>
      <c r="G20" s="272"/>
      <c r="H20" s="279"/>
      <c r="I20" s="194" t="s">
        <v>350</v>
      </c>
      <c r="J20" s="195" t="s">
        <v>351</v>
      </c>
    </row>
    <row r="21" spans="1:10" ht="15">
      <c r="A21" s="51"/>
      <c r="B21" s="52"/>
      <c r="C21" s="53" t="s">
        <v>78</v>
      </c>
      <c r="D21" s="61"/>
      <c r="E21" s="4"/>
      <c r="F21" s="197"/>
      <c r="G21" s="217"/>
      <c r="H21" s="172"/>
      <c r="I21" s="191"/>
      <c r="J21" s="192"/>
    </row>
    <row r="22" spans="1:10" ht="54.75" customHeight="1">
      <c r="A22" s="24">
        <v>2</v>
      </c>
      <c r="B22" s="7" t="s">
        <v>16</v>
      </c>
      <c r="C22" s="76" t="s">
        <v>63</v>
      </c>
      <c r="D22" s="60" t="s">
        <v>264</v>
      </c>
      <c r="E22" s="77">
        <v>800000</v>
      </c>
      <c r="F22" s="199">
        <v>0</v>
      </c>
      <c r="G22" s="218" t="s">
        <v>347</v>
      </c>
      <c r="H22" s="184" t="s">
        <v>363</v>
      </c>
      <c r="I22" s="245">
        <v>0</v>
      </c>
      <c r="J22" s="246">
        <v>0</v>
      </c>
    </row>
    <row r="23" spans="1:10" s="8" customFormat="1" ht="66.75" customHeight="1">
      <c r="A23" s="24">
        <v>2</v>
      </c>
      <c r="B23" s="7" t="s">
        <v>16</v>
      </c>
      <c r="C23" s="76" t="s">
        <v>63</v>
      </c>
      <c r="D23" s="60" t="s">
        <v>265</v>
      </c>
      <c r="E23" s="77">
        <v>800000</v>
      </c>
      <c r="F23" s="199">
        <v>0</v>
      </c>
      <c r="G23" s="218" t="s">
        <v>347</v>
      </c>
      <c r="H23" s="184" t="s">
        <v>363</v>
      </c>
      <c r="I23" s="245">
        <v>0</v>
      </c>
      <c r="J23" s="246">
        <v>0</v>
      </c>
    </row>
    <row r="24" spans="1:10" s="8" customFormat="1" ht="48.75">
      <c r="A24" s="24">
        <v>2</v>
      </c>
      <c r="B24" s="7" t="s">
        <v>16</v>
      </c>
      <c r="C24" s="76" t="s">
        <v>63</v>
      </c>
      <c r="D24" s="60" t="s">
        <v>165</v>
      </c>
      <c r="E24" s="77">
        <v>224284</v>
      </c>
      <c r="F24" s="199">
        <v>0</v>
      </c>
      <c r="G24" s="218" t="s">
        <v>347</v>
      </c>
      <c r="H24" s="184" t="s">
        <v>363</v>
      </c>
      <c r="I24" s="245">
        <v>0</v>
      </c>
      <c r="J24" s="246">
        <v>0</v>
      </c>
    </row>
    <row r="25" spans="1:10" s="8" customFormat="1" ht="48.75">
      <c r="A25" s="24">
        <v>2</v>
      </c>
      <c r="B25" s="7" t="s">
        <v>16</v>
      </c>
      <c r="C25" s="76" t="s">
        <v>63</v>
      </c>
      <c r="D25" s="60" t="s">
        <v>159</v>
      </c>
      <c r="E25" s="77">
        <v>400000</v>
      </c>
      <c r="F25" s="199">
        <v>0</v>
      </c>
      <c r="G25" s="218" t="s">
        <v>347</v>
      </c>
      <c r="H25" s="184" t="s">
        <v>363</v>
      </c>
      <c r="I25" s="245">
        <v>0</v>
      </c>
      <c r="J25" s="246">
        <v>0</v>
      </c>
    </row>
    <row r="26" spans="1:10" s="8" customFormat="1" ht="48.75">
      <c r="A26" s="24">
        <v>2</v>
      </c>
      <c r="B26" s="7" t="s">
        <v>16</v>
      </c>
      <c r="C26" s="76" t="s">
        <v>63</v>
      </c>
      <c r="D26" s="60" t="s">
        <v>266</v>
      </c>
      <c r="E26" s="77">
        <v>88000</v>
      </c>
      <c r="F26" s="199">
        <v>0</v>
      </c>
      <c r="G26" s="218" t="s">
        <v>347</v>
      </c>
      <c r="H26" s="184" t="s">
        <v>363</v>
      </c>
      <c r="I26" s="245">
        <v>0</v>
      </c>
      <c r="J26" s="246">
        <v>0</v>
      </c>
    </row>
    <row r="27" spans="1:10" s="8" customFormat="1" ht="68.25" customHeight="1">
      <c r="A27" s="24">
        <v>2</v>
      </c>
      <c r="B27" s="7" t="s">
        <v>16</v>
      </c>
      <c r="C27" s="76" t="s">
        <v>63</v>
      </c>
      <c r="D27" s="60" t="s">
        <v>267</v>
      </c>
      <c r="E27" s="77">
        <v>548256</v>
      </c>
      <c r="F27" s="199">
        <v>0</v>
      </c>
      <c r="G27" s="218" t="s">
        <v>347</v>
      </c>
      <c r="H27" s="184" t="s">
        <v>363</v>
      </c>
      <c r="I27" s="245">
        <v>548256</v>
      </c>
      <c r="J27" s="246">
        <v>0</v>
      </c>
    </row>
    <row r="28" spans="1:10" s="8" customFormat="1" ht="48.75">
      <c r="A28" s="24">
        <v>2</v>
      </c>
      <c r="B28" s="7" t="s">
        <v>16</v>
      </c>
      <c r="C28" s="76" t="s">
        <v>63</v>
      </c>
      <c r="D28" s="60" t="s">
        <v>268</v>
      </c>
      <c r="E28" s="77">
        <v>107200</v>
      </c>
      <c r="F28" s="199">
        <v>0</v>
      </c>
      <c r="G28" s="218" t="s">
        <v>347</v>
      </c>
      <c r="H28" s="184" t="s">
        <v>363</v>
      </c>
      <c r="I28" s="245">
        <v>0</v>
      </c>
      <c r="J28" s="246">
        <v>0</v>
      </c>
    </row>
    <row r="29" spans="1:10" s="8" customFormat="1" ht="57" customHeight="1">
      <c r="A29" s="24">
        <v>2</v>
      </c>
      <c r="B29" s="7" t="s">
        <v>16</v>
      </c>
      <c r="C29" s="76" t="s">
        <v>63</v>
      </c>
      <c r="D29" s="60" t="s">
        <v>166</v>
      </c>
      <c r="E29" s="77">
        <v>96000</v>
      </c>
      <c r="F29" s="199">
        <v>0</v>
      </c>
      <c r="G29" s="218" t="s">
        <v>347</v>
      </c>
      <c r="H29" s="184" t="s">
        <v>363</v>
      </c>
      <c r="I29" s="245">
        <v>0</v>
      </c>
      <c r="J29" s="246">
        <v>0</v>
      </c>
    </row>
    <row r="30" spans="1:10" s="8" customFormat="1" ht="48.75">
      <c r="A30" s="24">
        <v>2</v>
      </c>
      <c r="B30" s="7" t="s">
        <v>16</v>
      </c>
      <c r="C30" s="76" t="s">
        <v>63</v>
      </c>
      <c r="D30" s="60" t="s">
        <v>164</v>
      </c>
      <c r="E30" s="77">
        <v>1120000</v>
      </c>
      <c r="F30" s="199">
        <v>0</v>
      </c>
      <c r="G30" s="218" t="s">
        <v>347</v>
      </c>
      <c r="H30" s="184" t="s">
        <v>363</v>
      </c>
      <c r="I30" s="245">
        <v>1120000</v>
      </c>
      <c r="J30" s="246">
        <v>0</v>
      </c>
    </row>
    <row r="31" spans="1:10" s="8" customFormat="1" ht="48.75">
      <c r="A31" s="24">
        <v>2</v>
      </c>
      <c r="B31" s="7" t="s">
        <v>55</v>
      </c>
      <c r="C31" s="76" t="s">
        <v>56</v>
      </c>
      <c r="D31" s="60" t="s">
        <v>227</v>
      </c>
      <c r="E31" s="77">
        <v>324000</v>
      </c>
      <c r="F31" s="199">
        <v>0</v>
      </c>
      <c r="G31" s="218" t="s">
        <v>347</v>
      </c>
      <c r="H31" s="184" t="s">
        <v>363</v>
      </c>
      <c r="I31" s="245">
        <v>0</v>
      </c>
      <c r="J31" s="246">
        <v>0</v>
      </c>
    </row>
    <row r="32" spans="1:10" s="8" customFormat="1" ht="60.75">
      <c r="A32" s="137">
        <v>2</v>
      </c>
      <c r="B32" s="138" t="s">
        <v>55</v>
      </c>
      <c r="C32" s="139" t="s">
        <v>56</v>
      </c>
      <c r="D32" s="140" t="s">
        <v>228</v>
      </c>
      <c r="E32" s="141">
        <v>935000</v>
      </c>
      <c r="F32" s="201">
        <v>0</v>
      </c>
      <c r="G32" s="219" t="s">
        <v>344</v>
      </c>
      <c r="H32" s="185" t="s">
        <v>352</v>
      </c>
      <c r="I32" s="251">
        <v>0</v>
      </c>
      <c r="J32" s="252">
        <v>0</v>
      </c>
    </row>
    <row r="33" spans="1:10" s="125" customFormat="1" ht="48.75">
      <c r="A33" s="24" t="s">
        <v>319</v>
      </c>
      <c r="B33" s="7" t="s">
        <v>320</v>
      </c>
      <c r="C33" s="76" t="s">
        <v>321</v>
      </c>
      <c r="D33" s="60" t="s">
        <v>322</v>
      </c>
      <c r="E33" s="77">
        <v>1900000</v>
      </c>
      <c r="F33" s="199">
        <v>0</v>
      </c>
      <c r="G33" s="218" t="s">
        <v>347</v>
      </c>
      <c r="H33" s="184" t="s">
        <v>363</v>
      </c>
      <c r="I33" s="245">
        <v>0</v>
      </c>
      <c r="J33" s="246">
        <v>0</v>
      </c>
    </row>
    <row r="34" spans="1:10" s="125" customFormat="1" ht="48.75">
      <c r="A34" s="24">
        <v>2</v>
      </c>
      <c r="B34" s="7" t="s">
        <v>61</v>
      </c>
      <c r="C34" s="76" t="s">
        <v>62</v>
      </c>
      <c r="D34" s="60" t="s">
        <v>229</v>
      </c>
      <c r="E34" s="77">
        <v>435000</v>
      </c>
      <c r="F34" s="199">
        <v>0</v>
      </c>
      <c r="G34" s="218" t="s">
        <v>347</v>
      </c>
      <c r="H34" s="184" t="s">
        <v>363</v>
      </c>
      <c r="I34" s="245">
        <v>435000</v>
      </c>
      <c r="J34" s="246">
        <v>0</v>
      </c>
    </row>
    <row r="35" spans="1:10" s="8" customFormat="1" ht="48.75">
      <c r="A35" s="24">
        <v>4</v>
      </c>
      <c r="B35" s="7" t="s">
        <v>110</v>
      </c>
      <c r="C35" s="76" t="s">
        <v>109</v>
      </c>
      <c r="D35" s="60" t="s">
        <v>289</v>
      </c>
      <c r="E35" s="77">
        <v>3320309</v>
      </c>
      <c r="F35" s="199">
        <v>0</v>
      </c>
      <c r="G35" s="218" t="s">
        <v>347</v>
      </c>
      <c r="H35" s="184" t="s">
        <v>363</v>
      </c>
      <c r="I35" s="245">
        <v>3020309</v>
      </c>
      <c r="J35" s="246">
        <v>0</v>
      </c>
    </row>
    <row r="36" spans="1:10" s="8" customFormat="1" ht="48.75">
      <c r="A36" s="24">
        <v>2</v>
      </c>
      <c r="B36" s="7" t="s">
        <v>3</v>
      </c>
      <c r="C36" s="76" t="s">
        <v>70</v>
      </c>
      <c r="D36" s="60" t="s">
        <v>263</v>
      </c>
      <c r="E36" s="77">
        <v>1572480</v>
      </c>
      <c r="F36" s="199">
        <v>0</v>
      </c>
      <c r="G36" s="218" t="s">
        <v>347</v>
      </c>
      <c r="H36" s="184" t="s">
        <v>363</v>
      </c>
      <c r="I36" s="245">
        <v>1572480</v>
      </c>
      <c r="J36" s="246">
        <v>0</v>
      </c>
    </row>
    <row r="37" spans="1:10" s="8" customFormat="1" ht="48.75">
      <c r="A37" s="24">
        <v>4.2</v>
      </c>
      <c r="B37" s="7" t="s">
        <v>3</v>
      </c>
      <c r="C37" s="76" t="s">
        <v>70</v>
      </c>
      <c r="D37" s="60" t="s">
        <v>280</v>
      </c>
      <c r="E37" s="77">
        <v>530000</v>
      </c>
      <c r="F37" s="199">
        <v>0</v>
      </c>
      <c r="G37" s="218" t="s">
        <v>347</v>
      </c>
      <c r="H37" s="184" t="s">
        <v>363</v>
      </c>
      <c r="I37" s="245">
        <v>0</v>
      </c>
      <c r="J37" s="246">
        <v>0</v>
      </c>
    </row>
    <row r="38" spans="1:10" s="8" customFormat="1" ht="57.75" customHeight="1">
      <c r="A38" s="24" t="s">
        <v>260</v>
      </c>
      <c r="B38" s="7" t="s">
        <v>3</v>
      </c>
      <c r="C38" s="76" t="s">
        <v>70</v>
      </c>
      <c r="D38" s="60" t="s">
        <v>261</v>
      </c>
      <c r="E38" s="77">
        <v>212140</v>
      </c>
      <c r="F38" s="199">
        <v>0</v>
      </c>
      <c r="G38" s="218" t="s">
        <v>347</v>
      </c>
      <c r="H38" s="184" t="s">
        <v>363</v>
      </c>
      <c r="I38" s="245">
        <v>0</v>
      </c>
      <c r="J38" s="246">
        <v>0</v>
      </c>
    </row>
    <row r="39" spans="1:10" s="8" customFormat="1" ht="48.75">
      <c r="A39" s="24">
        <v>2</v>
      </c>
      <c r="B39" s="7" t="s">
        <v>17</v>
      </c>
      <c r="C39" s="76" t="s">
        <v>21</v>
      </c>
      <c r="D39" s="60" t="s">
        <v>231</v>
      </c>
      <c r="E39" s="77">
        <v>3360000</v>
      </c>
      <c r="F39" s="199">
        <v>0</v>
      </c>
      <c r="G39" s="218" t="s">
        <v>347</v>
      </c>
      <c r="H39" s="184" t="s">
        <v>363</v>
      </c>
      <c r="I39" s="245">
        <v>0</v>
      </c>
      <c r="J39" s="246">
        <v>0</v>
      </c>
    </row>
    <row r="40" spans="1:10" s="8" customFormat="1" ht="48.75">
      <c r="A40" s="24">
        <v>2</v>
      </c>
      <c r="B40" s="7" t="s">
        <v>17</v>
      </c>
      <c r="C40" s="76" t="s">
        <v>103</v>
      </c>
      <c r="D40" s="60" t="s">
        <v>230</v>
      </c>
      <c r="E40" s="79">
        <v>1240000</v>
      </c>
      <c r="F40" s="202">
        <v>0</v>
      </c>
      <c r="G40" s="218" t="s">
        <v>347</v>
      </c>
      <c r="H40" s="184" t="s">
        <v>363</v>
      </c>
      <c r="I40" s="245">
        <v>900000</v>
      </c>
      <c r="J40" s="246">
        <v>0</v>
      </c>
    </row>
    <row r="41" spans="1:10" s="8" customFormat="1" ht="12.75">
      <c r="A41" s="24"/>
      <c r="B41" s="10"/>
      <c r="C41" s="54" t="s">
        <v>18</v>
      </c>
      <c r="D41" s="62"/>
      <c r="E41" s="29">
        <f>SUM(E22:E40)</f>
        <v>18012669</v>
      </c>
      <c r="F41" s="203">
        <f>SUM(F22:F40)</f>
        <v>0</v>
      </c>
      <c r="G41" s="218"/>
      <c r="H41" s="184"/>
      <c r="I41" s="245">
        <f>SUM(I22:I40)</f>
        <v>7596045</v>
      </c>
      <c r="J41" s="246">
        <f>SUM(J22:J40)</f>
        <v>0</v>
      </c>
    </row>
    <row r="42" spans="1:10" s="8" customFormat="1" ht="12.75">
      <c r="A42" s="24"/>
      <c r="B42" s="10"/>
      <c r="C42" s="55" t="s">
        <v>113</v>
      </c>
      <c r="D42" s="63"/>
      <c r="E42" s="30"/>
      <c r="F42" s="204"/>
      <c r="G42" s="218"/>
      <c r="H42" s="184"/>
      <c r="I42" s="245"/>
      <c r="J42" s="246"/>
    </row>
    <row r="43" spans="1:10" s="8" customFormat="1" ht="51">
      <c r="A43" s="80">
        <v>1</v>
      </c>
      <c r="B43" s="22" t="s">
        <v>111</v>
      </c>
      <c r="C43" s="81" t="s">
        <v>112</v>
      </c>
      <c r="D43" s="127" t="s">
        <v>232</v>
      </c>
      <c r="E43" s="128">
        <v>0</v>
      </c>
      <c r="F43" s="205">
        <v>115000</v>
      </c>
      <c r="G43" s="218" t="s">
        <v>347</v>
      </c>
      <c r="H43" s="184" t="s">
        <v>363</v>
      </c>
      <c r="I43" s="245">
        <v>0</v>
      </c>
      <c r="J43" s="246">
        <v>90000</v>
      </c>
    </row>
    <row r="44" spans="1:39" s="8" customFormat="1" ht="12.75">
      <c r="A44" s="24"/>
      <c r="B44" s="10"/>
      <c r="C44" s="54" t="s">
        <v>18</v>
      </c>
      <c r="D44" s="62"/>
      <c r="E44" s="29">
        <f>SUM(E43)</f>
        <v>0</v>
      </c>
      <c r="F44" s="203">
        <f>SUM(F43)</f>
        <v>115000</v>
      </c>
      <c r="G44" s="218"/>
      <c r="H44" s="184"/>
      <c r="I44" s="245">
        <f>SUM(I43)</f>
        <v>0</v>
      </c>
      <c r="J44" s="246">
        <f>SUM(J43)</f>
        <v>90000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</row>
    <row r="45" spans="1:39" s="8" customFormat="1" ht="12.75">
      <c r="A45" s="24"/>
      <c r="B45" s="10"/>
      <c r="C45" s="55" t="s">
        <v>107</v>
      </c>
      <c r="D45" s="63"/>
      <c r="E45" s="30"/>
      <c r="F45" s="204"/>
      <c r="G45" s="218"/>
      <c r="H45" s="184"/>
      <c r="I45" s="245"/>
      <c r="J45" s="24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</row>
    <row r="46" spans="1:39" s="8" customFormat="1" ht="65.25" customHeight="1">
      <c r="A46" s="80">
        <v>2</v>
      </c>
      <c r="B46" s="22" t="s">
        <v>175</v>
      </c>
      <c r="C46" s="76" t="s">
        <v>176</v>
      </c>
      <c r="D46" s="82" t="s">
        <v>233</v>
      </c>
      <c r="E46" s="83">
        <v>226290</v>
      </c>
      <c r="F46" s="206">
        <v>0</v>
      </c>
      <c r="G46" s="218" t="s">
        <v>347</v>
      </c>
      <c r="H46" s="184" t="s">
        <v>363</v>
      </c>
      <c r="I46" s="245">
        <v>0</v>
      </c>
      <c r="J46" s="246">
        <v>0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</row>
    <row r="47" spans="1:11" s="11" customFormat="1" ht="12.75">
      <c r="A47" s="25"/>
      <c r="B47" s="20"/>
      <c r="C47" s="54" t="s">
        <v>18</v>
      </c>
      <c r="D47" s="64"/>
      <c r="E47" s="31">
        <f>SUM(E46:E46)</f>
        <v>226290</v>
      </c>
      <c r="F47" s="207">
        <f>SUM(F46:F46)</f>
        <v>0</v>
      </c>
      <c r="G47" s="218"/>
      <c r="H47" s="184"/>
      <c r="I47" s="245">
        <f>SUM(I46)</f>
        <v>0</v>
      </c>
      <c r="J47" s="246">
        <f>SUM(J46)</f>
        <v>0</v>
      </c>
      <c r="K47" s="74"/>
    </row>
    <row r="48" spans="1:10" s="11" customFormat="1" ht="12.75">
      <c r="A48" s="24"/>
      <c r="B48" s="15"/>
      <c r="C48" s="56" t="s">
        <v>76</v>
      </c>
      <c r="D48" s="65"/>
      <c r="E48" s="32"/>
      <c r="F48" s="208"/>
      <c r="G48" s="218"/>
      <c r="H48" s="184"/>
      <c r="I48" s="245"/>
      <c r="J48" s="246"/>
    </row>
    <row r="49" spans="1:10" s="11" customFormat="1" ht="48.75">
      <c r="A49" s="24">
        <v>1</v>
      </c>
      <c r="B49" s="7" t="s">
        <v>114</v>
      </c>
      <c r="C49" s="76" t="s">
        <v>115</v>
      </c>
      <c r="D49" s="60" t="s">
        <v>116</v>
      </c>
      <c r="E49" s="77">
        <v>0</v>
      </c>
      <c r="F49" s="199">
        <v>30000</v>
      </c>
      <c r="G49" s="218" t="s">
        <v>347</v>
      </c>
      <c r="H49" s="184" t="s">
        <v>363</v>
      </c>
      <c r="I49" s="245">
        <v>0</v>
      </c>
      <c r="J49" s="246">
        <v>30000</v>
      </c>
    </row>
    <row r="50" spans="1:11" s="11" customFormat="1" ht="48.75">
      <c r="A50" s="24" t="s">
        <v>194</v>
      </c>
      <c r="B50" s="6" t="s">
        <v>91</v>
      </c>
      <c r="C50" s="124" t="s">
        <v>92</v>
      </c>
      <c r="D50" s="129" t="s">
        <v>193</v>
      </c>
      <c r="E50" s="84">
        <v>0</v>
      </c>
      <c r="F50" s="200">
        <v>186200</v>
      </c>
      <c r="G50" s="218" t="s">
        <v>347</v>
      </c>
      <c r="H50" s="184" t="s">
        <v>363</v>
      </c>
      <c r="I50" s="245">
        <v>0</v>
      </c>
      <c r="J50" s="246">
        <v>100000</v>
      </c>
      <c r="K50" s="74"/>
    </row>
    <row r="51" spans="1:10" s="11" customFormat="1" ht="48.75">
      <c r="A51" s="24">
        <v>4</v>
      </c>
      <c r="B51" s="7" t="s">
        <v>20</v>
      </c>
      <c r="C51" s="76" t="s">
        <v>139</v>
      </c>
      <c r="D51" s="60" t="s">
        <v>60</v>
      </c>
      <c r="E51" s="77">
        <v>0</v>
      </c>
      <c r="F51" s="199">
        <v>399500</v>
      </c>
      <c r="G51" s="218" t="s">
        <v>347</v>
      </c>
      <c r="H51" s="184" t="s">
        <v>363</v>
      </c>
      <c r="I51" s="245">
        <v>0</v>
      </c>
      <c r="J51" s="246">
        <v>200000</v>
      </c>
    </row>
    <row r="52" spans="1:10" s="11" customFormat="1" ht="48.75">
      <c r="A52" s="24">
        <v>1</v>
      </c>
      <c r="B52" s="7" t="s">
        <v>20</v>
      </c>
      <c r="C52" s="76" t="s">
        <v>139</v>
      </c>
      <c r="D52" s="60" t="s">
        <v>79</v>
      </c>
      <c r="E52" s="77">
        <v>0</v>
      </c>
      <c r="F52" s="199">
        <v>283000</v>
      </c>
      <c r="G52" s="218" t="s">
        <v>347</v>
      </c>
      <c r="H52" s="184" t="s">
        <v>363</v>
      </c>
      <c r="I52" s="245">
        <v>0</v>
      </c>
      <c r="J52" s="246">
        <v>200000</v>
      </c>
    </row>
    <row r="53" spans="1:11" s="21" customFormat="1" ht="48.75">
      <c r="A53" s="24" t="s">
        <v>140</v>
      </c>
      <c r="B53" s="7" t="s">
        <v>20</v>
      </c>
      <c r="C53" s="76" t="s">
        <v>139</v>
      </c>
      <c r="D53" s="60" t="s">
        <v>195</v>
      </c>
      <c r="E53" s="77">
        <v>0</v>
      </c>
      <c r="F53" s="199">
        <v>97000</v>
      </c>
      <c r="G53" s="218" t="s">
        <v>347</v>
      </c>
      <c r="H53" s="184" t="s">
        <v>363</v>
      </c>
      <c r="I53" s="245">
        <v>0</v>
      </c>
      <c r="J53" s="246">
        <v>80000</v>
      </c>
      <c r="K53" s="73"/>
    </row>
    <row r="54" spans="1:10" s="16" customFormat="1" ht="48.75">
      <c r="A54" s="24">
        <v>3</v>
      </c>
      <c r="B54" s="7" t="s">
        <v>196</v>
      </c>
      <c r="C54" s="76" t="s">
        <v>200</v>
      </c>
      <c r="D54" s="60" t="s">
        <v>338</v>
      </c>
      <c r="E54" s="77">
        <v>0</v>
      </c>
      <c r="F54" s="199">
        <v>170587</v>
      </c>
      <c r="G54" s="218" t="s">
        <v>347</v>
      </c>
      <c r="H54" s="184" t="s">
        <v>363</v>
      </c>
      <c r="I54" s="245">
        <v>0</v>
      </c>
      <c r="J54" s="246">
        <v>90000</v>
      </c>
    </row>
    <row r="55" spans="1:10" s="8" customFormat="1" ht="63.75">
      <c r="A55" s="24">
        <v>3</v>
      </c>
      <c r="B55" s="7" t="s">
        <v>269</v>
      </c>
      <c r="C55" s="76" t="s">
        <v>271</v>
      </c>
      <c r="D55" s="60" t="s">
        <v>270</v>
      </c>
      <c r="E55" s="77">
        <v>0</v>
      </c>
      <c r="F55" s="199">
        <v>147078</v>
      </c>
      <c r="G55" s="218" t="s">
        <v>347</v>
      </c>
      <c r="H55" s="184" t="s">
        <v>362</v>
      </c>
      <c r="I55" s="245">
        <v>0</v>
      </c>
      <c r="J55" s="246">
        <v>0</v>
      </c>
    </row>
    <row r="56" spans="1:10" s="16" customFormat="1" ht="62.25" customHeight="1">
      <c r="A56" s="24" t="s">
        <v>140</v>
      </c>
      <c r="B56" s="7" t="s">
        <v>197</v>
      </c>
      <c r="C56" s="76" t="s">
        <v>199</v>
      </c>
      <c r="D56" s="60" t="s">
        <v>198</v>
      </c>
      <c r="E56" s="77">
        <v>0</v>
      </c>
      <c r="F56" s="199">
        <v>70000</v>
      </c>
      <c r="G56" s="218" t="s">
        <v>347</v>
      </c>
      <c r="H56" s="184" t="s">
        <v>362</v>
      </c>
      <c r="I56" s="245">
        <v>0</v>
      </c>
      <c r="J56" s="246">
        <v>0</v>
      </c>
    </row>
    <row r="57" spans="1:10" s="8" customFormat="1" ht="48.75">
      <c r="A57" s="24">
        <v>4</v>
      </c>
      <c r="B57" s="7" t="s">
        <v>278</v>
      </c>
      <c r="C57" s="76" t="s">
        <v>277</v>
      </c>
      <c r="D57" s="60" t="s">
        <v>279</v>
      </c>
      <c r="E57" s="77">
        <v>0</v>
      </c>
      <c r="F57" s="199">
        <v>70000</v>
      </c>
      <c r="G57" s="218" t="s">
        <v>347</v>
      </c>
      <c r="H57" s="184" t="s">
        <v>363</v>
      </c>
      <c r="I57" s="245">
        <v>0</v>
      </c>
      <c r="J57" s="246">
        <v>70000</v>
      </c>
    </row>
    <row r="58" spans="1:10" s="8" customFormat="1" ht="63.75">
      <c r="A58" s="24">
        <v>4</v>
      </c>
      <c r="B58" s="7" t="s">
        <v>201</v>
      </c>
      <c r="C58" s="76" t="s">
        <v>202</v>
      </c>
      <c r="D58" s="60" t="s">
        <v>203</v>
      </c>
      <c r="E58" s="77">
        <v>0</v>
      </c>
      <c r="F58" s="199">
        <v>216115</v>
      </c>
      <c r="G58" s="218" t="s">
        <v>347</v>
      </c>
      <c r="H58" s="184" t="s">
        <v>362</v>
      </c>
      <c r="I58" s="245">
        <v>0</v>
      </c>
      <c r="J58" s="246">
        <v>0</v>
      </c>
    </row>
    <row r="59" spans="1:10" s="8" customFormat="1" ht="48.75">
      <c r="A59" s="24">
        <v>2</v>
      </c>
      <c r="B59" s="7" t="s">
        <v>205</v>
      </c>
      <c r="C59" s="76" t="s">
        <v>204</v>
      </c>
      <c r="D59" s="78" t="s">
        <v>206</v>
      </c>
      <c r="E59" s="85">
        <v>0</v>
      </c>
      <c r="F59" s="209">
        <v>82000</v>
      </c>
      <c r="G59" s="218" t="s">
        <v>347</v>
      </c>
      <c r="H59" s="184" t="s">
        <v>363</v>
      </c>
      <c r="I59" s="245">
        <v>0</v>
      </c>
      <c r="J59" s="246">
        <v>40000</v>
      </c>
    </row>
    <row r="60" spans="1:10" s="8" customFormat="1" ht="48.75">
      <c r="A60" s="24" t="s">
        <v>140</v>
      </c>
      <c r="B60" s="7" t="s">
        <v>286</v>
      </c>
      <c r="C60" s="76" t="s">
        <v>287</v>
      </c>
      <c r="D60" s="78" t="s">
        <v>285</v>
      </c>
      <c r="E60" s="85">
        <v>0</v>
      </c>
      <c r="F60" s="209">
        <v>164000</v>
      </c>
      <c r="G60" s="218" t="s">
        <v>347</v>
      </c>
      <c r="H60" s="184" t="s">
        <v>363</v>
      </c>
      <c r="I60" s="245">
        <v>0</v>
      </c>
      <c r="J60" s="246">
        <v>90000</v>
      </c>
    </row>
    <row r="61" spans="1:10" s="8" customFormat="1" ht="48.75">
      <c r="A61" s="24" t="s">
        <v>136</v>
      </c>
      <c r="B61" s="7" t="s">
        <v>286</v>
      </c>
      <c r="C61" s="76" t="s">
        <v>287</v>
      </c>
      <c r="D61" s="78" t="s">
        <v>288</v>
      </c>
      <c r="E61" s="85">
        <v>0</v>
      </c>
      <c r="F61" s="209">
        <v>105000</v>
      </c>
      <c r="G61" s="218" t="s">
        <v>347</v>
      </c>
      <c r="H61" s="184" t="s">
        <v>363</v>
      </c>
      <c r="I61" s="245">
        <v>0</v>
      </c>
      <c r="J61" s="246">
        <v>70000</v>
      </c>
    </row>
    <row r="62" spans="1:10" s="8" customFormat="1" ht="48.75">
      <c r="A62" s="24">
        <v>3</v>
      </c>
      <c r="B62" s="7" t="s">
        <v>257</v>
      </c>
      <c r="C62" s="76" t="s">
        <v>258</v>
      </c>
      <c r="D62" s="78" t="s">
        <v>259</v>
      </c>
      <c r="E62" s="85">
        <v>0</v>
      </c>
      <c r="F62" s="209">
        <v>319000</v>
      </c>
      <c r="G62" s="218" t="s">
        <v>347</v>
      </c>
      <c r="H62" s="184" t="s">
        <v>363</v>
      </c>
      <c r="I62" s="245">
        <v>0</v>
      </c>
      <c r="J62" s="246">
        <v>108000</v>
      </c>
    </row>
    <row r="63" spans="1:10" s="8" customFormat="1" ht="60.75">
      <c r="A63" s="137">
        <v>1</v>
      </c>
      <c r="B63" s="138" t="s">
        <v>51</v>
      </c>
      <c r="C63" s="139" t="s">
        <v>117</v>
      </c>
      <c r="D63" s="142" t="s">
        <v>316</v>
      </c>
      <c r="E63" s="141">
        <v>0</v>
      </c>
      <c r="F63" s="210">
        <v>136840</v>
      </c>
      <c r="G63" s="219" t="s">
        <v>344</v>
      </c>
      <c r="H63" s="185" t="s">
        <v>360</v>
      </c>
      <c r="I63" s="251">
        <v>0</v>
      </c>
      <c r="J63" s="252">
        <v>0</v>
      </c>
    </row>
    <row r="64" spans="1:10" s="8" customFormat="1" ht="48.75">
      <c r="A64" s="24">
        <v>1</v>
      </c>
      <c r="B64" s="7" t="s">
        <v>19</v>
      </c>
      <c r="C64" s="76" t="s">
        <v>69</v>
      </c>
      <c r="D64" s="60" t="s">
        <v>38</v>
      </c>
      <c r="E64" s="77">
        <v>0</v>
      </c>
      <c r="F64" s="199">
        <v>78000</v>
      </c>
      <c r="G64" s="218" t="s">
        <v>347</v>
      </c>
      <c r="H64" s="184" t="s">
        <v>363</v>
      </c>
      <c r="I64" s="245">
        <v>0</v>
      </c>
      <c r="J64" s="246">
        <v>50000</v>
      </c>
    </row>
    <row r="65" spans="1:10" s="8" customFormat="1" ht="48.75">
      <c r="A65" s="23">
        <v>1</v>
      </c>
      <c r="B65" s="6" t="s">
        <v>19</v>
      </c>
      <c r="C65" s="81" t="s">
        <v>69</v>
      </c>
      <c r="D65" s="86" t="s">
        <v>272</v>
      </c>
      <c r="E65" s="84">
        <v>0</v>
      </c>
      <c r="F65" s="200">
        <v>80000</v>
      </c>
      <c r="G65" s="218" t="s">
        <v>347</v>
      </c>
      <c r="H65" s="184" t="s">
        <v>363</v>
      </c>
      <c r="I65" s="245">
        <v>0</v>
      </c>
      <c r="J65" s="246">
        <v>0</v>
      </c>
    </row>
    <row r="66" spans="1:10" s="8" customFormat="1" ht="48.75">
      <c r="A66" s="24">
        <v>1</v>
      </c>
      <c r="B66" s="7" t="s">
        <v>19</v>
      </c>
      <c r="C66" s="76" t="s">
        <v>69</v>
      </c>
      <c r="D66" s="60" t="s">
        <v>273</v>
      </c>
      <c r="E66" s="77">
        <v>0</v>
      </c>
      <c r="F66" s="199">
        <v>68000</v>
      </c>
      <c r="G66" s="218" t="s">
        <v>347</v>
      </c>
      <c r="H66" s="184" t="s">
        <v>363</v>
      </c>
      <c r="I66" s="245">
        <v>0</v>
      </c>
      <c r="J66" s="246">
        <v>40000</v>
      </c>
    </row>
    <row r="67" spans="1:10" s="8" customFormat="1" ht="48.75">
      <c r="A67" s="24">
        <v>1</v>
      </c>
      <c r="B67" s="7" t="s">
        <v>19</v>
      </c>
      <c r="C67" s="76" t="s">
        <v>69</v>
      </c>
      <c r="D67" s="60" t="s">
        <v>104</v>
      </c>
      <c r="E67" s="77">
        <v>0</v>
      </c>
      <c r="F67" s="199">
        <v>70000</v>
      </c>
      <c r="G67" s="218" t="s">
        <v>347</v>
      </c>
      <c r="H67" s="184" t="s">
        <v>363</v>
      </c>
      <c r="I67" s="245">
        <v>0</v>
      </c>
      <c r="J67" s="246">
        <v>50000</v>
      </c>
    </row>
    <row r="68" spans="1:10" s="8" customFormat="1" ht="48.75">
      <c r="A68" s="131" t="s">
        <v>212</v>
      </c>
      <c r="B68" s="7" t="s">
        <v>26</v>
      </c>
      <c r="C68" s="76" t="s">
        <v>207</v>
      </c>
      <c r="D68" s="60" t="s">
        <v>116</v>
      </c>
      <c r="E68" s="77">
        <v>0</v>
      </c>
      <c r="F68" s="199">
        <v>200000</v>
      </c>
      <c r="G68" s="218" t="s">
        <v>347</v>
      </c>
      <c r="H68" s="184" t="s">
        <v>363</v>
      </c>
      <c r="I68" s="245">
        <v>0</v>
      </c>
      <c r="J68" s="246">
        <v>150000</v>
      </c>
    </row>
    <row r="69" spans="1:10" s="8" customFormat="1" ht="48.75">
      <c r="A69" s="24">
        <v>1</v>
      </c>
      <c r="B69" s="7" t="s">
        <v>0</v>
      </c>
      <c r="C69" s="76" t="s">
        <v>98</v>
      </c>
      <c r="D69" s="133" t="s">
        <v>6</v>
      </c>
      <c r="E69" s="77">
        <v>0</v>
      </c>
      <c r="F69" s="209">
        <v>100286</v>
      </c>
      <c r="G69" s="218" t="s">
        <v>347</v>
      </c>
      <c r="H69" s="184" t="s">
        <v>363</v>
      </c>
      <c r="I69" s="245">
        <v>0</v>
      </c>
      <c r="J69" s="246">
        <v>80000</v>
      </c>
    </row>
    <row r="70" spans="1:10" s="130" customFormat="1" ht="60.75">
      <c r="A70" s="137">
        <v>1</v>
      </c>
      <c r="B70" s="138" t="s">
        <v>50</v>
      </c>
      <c r="C70" s="139" t="s">
        <v>95</v>
      </c>
      <c r="D70" s="142" t="s">
        <v>174</v>
      </c>
      <c r="E70" s="143">
        <v>0</v>
      </c>
      <c r="F70" s="210">
        <v>521136</v>
      </c>
      <c r="G70" s="219" t="s">
        <v>344</v>
      </c>
      <c r="H70" s="185" t="s">
        <v>352</v>
      </c>
      <c r="I70" s="251">
        <v>0</v>
      </c>
      <c r="J70" s="252">
        <v>0</v>
      </c>
    </row>
    <row r="71" spans="1:10" s="9" customFormat="1" ht="60.75">
      <c r="A71" s="137">
        <v>3</v>
      </c>
      <c r="B71" s="138" t="s">
        <v>167</v>
      </c>
      <c r="C71" s="139" t="s">
        <v>296</v>
      </c>
      <c r="D71" s="142" t="s">
        <v>297</v>
      </c>
      <c r="E71" s="143">
        <v>0</v>
      </c>
      <c r="F71" s="210">
        <v>325900</v>
      </c>
      <c r="G71" s="219" t="s">
        <v>344</v>
      </c>
      <c r="H71" s="185" t="s">
        <v>361</v>
      </c>
      <c r="I71" s="251">
        <v>0</v>
      </c>
      <c r="J71" s="252">
        <v>0</v>
      </c>
    </row>
    <row r="72" spans="1:10" s="8" customFormat="1" ht="48.75">
      <c r="A72" s="24">
        <v>1</v>
      </c>
      <c r="B72" s="7" t="s">
        <v>33</v>
      </c>
      <c r="C72" s="76" t="s">
        <v>99</v>
      </c>
      <c r="D72" s="78" t="s">
        <v>64</v>
      </c>
      <c r="E72" s="85">
        <v>0</v>
      </c>
      <c r="F72" s="209">
        <v>112200</v>
      </c>
      <c r="G72" s="218" t="s">
        <v>347</v>
      </c>
      <c r="H72" s="184" t="s">
        <v>363</v>
      </c>
      <c r="I72" s="245">
        <v>0</v>
      </c>
      <c r="J72" s="246">
        <v>100000</v>
      </c>
    </row>
    <row r="73" spans="1:10" s="8" customFormat="1" ht="48.75">
      <c r="A73" s="24" t="s">
        <v>136</v>
      </c>
      <c r="B73" s="7" t="s">
        <v>22</v>
      </c>
      <c r="C73" s="76" t="s">
        <v>339</v>
      </c>
      <c r="D73" s="60" t="s">
        <v>23</v>
      </c>
      <c r="E73" s="77">
        <v>0</v>
      </c>
      <c r="F73" s="200">
        <v>51980</v>
      </c>
      <c r="G73" s="218" t="s">
        <v>347</v>
      </c>
      <c r="H73" s="184" t="s">
        <v>363</v>
      </c>
      <c r="I73" s="245">
        <v>0</v>
      </c>
      <c r="J73" s="246">
        <v>45000</v>
      </c>
    </row>
    <row r="74" spans="1:10" s="132" customFormat="1" ht="60.75">
      <c r="A74" s="137">
        <v>4</v>
      </c>
      <c r="B74" s="138" t="s">
        <v>152</v>
      </c>
      <c r="C74" s="139" t="s">
        <v>153</v>
      </c>
      <c r="D74" s="140" t="s">
        <v>188</v>
      </c>
      <c r="E74" s="141">
        <v>0</v>
      </c>
      <c r="F74" s="201">
        <v>300000</v>
      </c>
      <c r="G74" s="219" t="s">
        <v>344</v>
      </c>
      <c r="H74" s="185" t="s">
        <v>352</v>
      </c>
      <c r="I74" s="251">
        <v>0</v>
      </c>
      <c r="J74" s="252">
        <v>0</v>
      </c>
    </row>
    <row r="75" spans="1:10" s="132" customFormat="1" ht="48.75">
      <c r="A75" s="24">
        <v>3</v>
      </c>
      <c r="B75" s="7" t="s">
        <v>209</v>
      </c>
      <c r="C75" s="76" t="s">
        <v>208</v>
      </c>
      <c r="D75" s="60" t="s">
        <v>210</v>
      </c>
      <c r="E75" s="77">
        <v>0</v>
      </c>
      <c r="F75" s="199">
        <v>133000</v>
      </c>
      <c r="G75" s="218" t="s">
        <v>347</v>
      </c>
      <c r="H75" s="184" t="s">
        <v>363</v>
      </c>
      <c r="I75" s="245">
        <v>0</v>
      </c>
      <c r="J75" s="246">
        <v>123000</v>
      </c>
    </row>
    <row r="76" spans="1:10" s="8" customFormat="1" ht="48.75">
      <c r="A76" s="24" t="s">
        <v>215</v>
      </c>
      <c r="B76" s="7" t="s">
        <v>34</v>
      </c>
      <c r="C76" s="76" t="s">
        <v>118</v>
      </c>
      <c r="D76" s="60" t="s">
        <v>216</v>
      </c>
      <c r="E76" s="77">
        <v>0</v>
      </c>
      <c r="F76" s="199">
        <v>101850</v>
      </c>
      <c r="G76" s="218" t="s">
        <v>347</v>
      </c>
      <c r="H76" s="184" t="s">
        <v>363</v>
      </c>
      <c r="I76" s="245">
        <v>0</v>
      </c>
      <c r="J76" s="246">
        <v>80000</v>
      </c>
    </row>
    <row r="77" spans="1:10" s="8" customFormat="1" ht="48.75">
      <c r="A77" s="24" t="s">
        <v>181</v>
      </c>
      <c r="B77" s="7" t="s">
        <v>34</v>
      </c>
      <c r="C77" s="76" t="s">
        <v>118</v>
      </c>
      <c r="D77" s="60" t="s">
        <v>211</v>
      </c>
      <c r="E77" s="77">
        <v>0</v>
      </c>
      <c r="F77" s="199">
        <v>99190</v>
      </c>
      <c r="G77" s="218" t="s">
        <v>347</v>
      </c>
      <c r="H77" s="184" t="s">
        <v>363</v>
      </c>
      <c r="I77" s="245">
        <v>0</v>
      </c>
      <c r="J77" s="246">
        <v>55000</v>
      </c>
    </row>
    <row r="78" spans="1:10" s="125" customFormat="1" ht="48.75">
      <c r="A78" s="24" t="s">
        <v>213</v>
      </c>
      <c r="B78" s="7" t="s">
        <v>34</v>
      </c>
      <c r="C78" s="76" t="s">
        <v>118</v>
      </c>
      <c r="D78" s="60" t="s">
        <v>214</v>
      </c>
      <c r="E78" s="77">
        <v>0</v>
      </c>
      <c r="F78" s="199">
        <v>101850</v>
      </c>
      <c r="G78" s="218" t="s">
        <v>347</v>
      </c>
      <c r="H78" s="184" t="s">
        <v>362</v>
      </c>
      <c r="I78" s="245">
        <v>0</v>
      </c>
      <c r="J78" s="246">
        <v>0</v>
      </c>
    </row>
    <row r="79" spans="1:10" s="132" customFormat="1" ht="48.75">
      <c r="A79" s="24">
        <v>1</v>
      </c>
      <c r="B79" s="7" t="s">
        <v>44</v>
      </c>
      <c r="C79" s="76" t="s">
        <v>119</v>
      </c>
      <c r="D79" s="60" t="s">
        <v>87</v>
      </c>
      <c r="E79" s="77">
        <v>0</v>
      </c>
      <c r="F79" s="199">
        <v>152400</v>
      </c>
      <c r="G79" s="218" t="s">
        <v>347</v>
      </c>
      <c r="H79" s="184" t="s">
        <v>363</v>
      </c>
      <c r="I79" s="245">
        <v>0</v>
      </c>
      <c r="J79" s="246">
        <v>152400</v>
      </c>
    </row>
    <row r="80" spans="1:10" s="132" customFormat="1" ht="60.75">
      <c r="A80" s="137">
        <v>3</v>
      </c>
      <c r="B80" s="138" t="s">
        <v>317</v>
      </c>
      <c r="C80" s="139" t="s">
        <v>318</v>
      </c>
      <c r="D80" s="140" t="s">
        <v>340</v>
      </c>
      <c r="E80" s="141">
        <v>0</v>
      </c>
      <c r="F80" s="201">
        <v>583455</v>
      </c>
      <c r="G80" s="219" t="s">
        <v>344</v>
      </c>
      <c r="H80" s="185" t="s">
        <v>352</v>
      </c>
      <c r="I80" s="251">
        <v>0</v>
      </c>
      <c r="J80" s="252">
        <v>0</v>
      </c>
    </row>
    <row r="81" spans="1:10" s="132" customFormat="1" ht="51">
      <c r="A81" s="24">
        <v>4</v>
      </c>
      <c r="B81" s="7" t="s">
        <v>178</v>
      </c>
      <c r="C81" s="76" t="s">
        <v>179</v>
      </c>
      <c r="D81" s="60" t="s">
        <v>180</v>
      </c>
      <c r="E81" s="77">
        <v>0</v>
      </c>
      <c r="F81" s="199">
        <v>300000</v>
      </c>
      <c r="G81" s="218" t="s">
        <v>347</v>
      </c>
      <c r="H81" s="184" t="s">
        <v>363</v>
      </c>
      <c r="I81" s="245">
        <v>0</v>
      </c>
      <c r="J81" s="246">
        <v>250000</v>
      </c>
    </row>
    <row r="82" spans="1:10" s="8" customFormat="1" ht="48.75">
      <c r="A82" s="24">
        <v>4</v>
      </c>
      <c r="B82" s="7" t="s">
        <v>49</v>
      </c>
      <c r="C82" s="76" t="s">
        <v>108</v>
      </c>
      <c r="D82" s="60" t="s">
        <v>29</v>
      </c>
      <c r="E82" s="77">
        <v>0</v>
      </c>
      <c r="F82" s="199">
        <v>167000</v>
      </c>
      <c r="G82" s="218" t="s">
        <v>347</v>
      </c>
      <c r="H82" s="184" t="s">
        <v>363</v>
      </c>
      <c r="I82" s="245">
        <v>0</v>
      </c>
      <c r="J82" s="246">
        <v>150000</v>
      </c>
    </row>
    <row r="83" spans="1:10" s="132" customFormat="1" ht="51">
      <c r="A83" s="23" t="s">
        <v>136</v>
      </c>
      <c r="B83" s="6" t="s">
        <v>137</v>
      </c>
      <c r="C83" s="81" t="s">
        <v>217</v>
      </c>
      <c r="D83" s="86" t="s">
        <v>138</v>
      </c>
      <c r="E83" s="84">
        <v>0</v>
      </c>
      <c r="F83" s="200">
        <v>99771</v>
      </c>
      <c r="G83" s="218" t="s">
        <v>347</v>
      </c>
      <c r="H83" s="184" t="s">
        <v>363</v>
      </c>
      <c r="I83" s="245">
        <v>0</v>
      </c>
      <c r="J83" s="246">
        <v>70000</v>
      </c>
    </row>
    <row r="84" spans="1:10" s="8" customFormat="1" ht="48.75">
      <c r="A84" s="24">
        <v>4</v>
      </c>
      <c r="B84" s="7" t="s">
        <v>32</v>
      </c>
      <c r="C84" s="76" t="s">
        <v>133</v>
      </c>
      <c r="D84" s="60" t="s">
        <v>66</v>
      </c>
      <c r="E84" s="77">
        <v>0</v>
      </c>
      <c r="F84" s="199">
        <v>600000</v>
      </c>
      <c r="G84" s="218" t="s">
        <v>347</v>
      </c>
      <c r="H84" s="184" t="s">
        <v>363</v>
      </c>
      <c r="I84" s="245">
        <v>0</v>
      </c>
      <c r="J84" s="246">
        <v>180000</v>
      </c>
    </row>
    <row r="85" spans="1:10" s="132" customFormat="1" ht="48.75">
      <c r="A85" s="24">
        <v>1</v>
      </c>
      <c r="B85" s="7" t="s">
        <v>168</v>
      </c>
      <c r="C85" s="76" t="s">
        <v>169</v>
      </c>
      <c r="D85" s="60" t="s">
        <v>170</v>
      </c>
      <c r="E85" s="77">
        <v>0</v>
      </c>
      <c r="F85" s="199">
        <v>180000</v>
      </c>
      <c r="G85" s="218" t="s">
        <v>347</v>
      </c>
      <c r="H85" s="184" t="s">
        <v>362</v>
      </c>
      <c r="I85" s="245">
        <v>0</v>
      </c>
      <c r="J85" s="246">
        <v>0</v>
      </c>
    </row>
    <row r="86" spans="1:10" s="132" customFormat="1" ht="48.75">
      <c r="A86" s="24">
        <v>3</v>
      </c>
      <c r="B86" s="7" t="s">
        <v>327</v>
      </c>
      <c r="C86" s="76" t="s">
        <v>294</v>
      </c>
      <c r="D86" s="60" t="s">
        <v>295</v>
      </c>
      <c r="E86" s="77">
        <v>0</v>
      </c>
      <c r="F86" s="199">
        <v>167467</v>
      </c>
      <c r="G86" s="218" t="s">
        <v>347</v>
      </c>
      <c r="H86" s="184" t="s">
        <v>362</v>
      </c>
      <c r="I86" s="245">
        <v>0</v>
      </c>
      <c r="J86" s="246">
        <v>0</v>
      </c>
    </row>
    <row r="87" spans="1:10" s="132" customFormat="1" ht="48.75">
      <c r="A87" s="24">
        <v>3</v>
      </c>
      <c r="B87" s="7" t="s">
        <v>327</v>
      </c>
      <c r="C87" s="76" t="s">
        <v>294</v>
      </c>
      <c r="D87" s="60" t="s">
        <v>326</v>
      </c>
      <c r="E87" s="77">
        <v>0</v>
      </c>
      <c r="F87" s="199">
        <v>150500</v>
      </c>
      <c r="G87" s="218" t="s">
        <v>347</v>
      </c>
      <c r="H87" s="184" t="s">
        <v>363</v>
      </c>
      <c r="I87" s="245">
        <v>0</v>
      </c>
      <c r="J87" s="246">
        <v>75000</v>
      </c>
    </row>
    <row r="88" spans="1:10" s="8" customFormat="1" ht="57.75" customHeight="1">
      <c r="A88" s="24" t="s">
        <v>223</v>
      </c>
      <c r="B88" s="7" t="s">
        <v>182</v>
      </c>
      <c r="C88" s="134" t="s">
        <v>183</v>
      </c>
      <c r="D88" s="78" t="s">
        <v>224</v>
      </c>
      <c r="E88" s="77">
        <v>0</v>
      </c>
      <c r="F88" s="199">
        <v>135135</v>
      </c>
      <c r="G88" s="218" t="s">
        <v>347</v>
      </c>
      <c r="H88" s="184" t="s">
        <v>363</v>
      </c>
      <c r="I88" s="245">
        <v>0</v>
      </c>
      <c r="J88" s="246">
        <v>60000</v>
      </c>
    </row>
    <row r="89" spans="1:10" s="9" customFormat="1" ht="51">
      <c r="A89" s="24" t="s">
        <v>220</v>
      </c>
      <c r="B89" s="7" t="s">
        <v>100</v>
      </c>
      <c r="C89" s="134" t="s">
        <v>221</v>
      </c>
      <c r="D89" s="78" t="s">
        <v>222</v>
      </c>
      <c r="E89" s="77">
        <v>0</v>
      </c>
      <c r="F89" s="199">
        <v>90000</v>
      </c>
      <c r="G89" s="218" t="s">
        <v>347</v>
      </c>
      <c r="H89" s="184" t="s">
        <v>363</v>
      </c>
      <c r="I89" s="245">
        <v>0</v>
      </c>
      <c r="J89" s="246">
        <v>90000</v>
      </c>
    </row>
    <row r="90" spans="1:10" s="8" customFormat="1" ht="51">
      <c r="A90" s="24">
        <v>3</v>
      </c>
      <c r="B90" s="7" t="s">
        <v>101</v>
      </c>
      <c r="C90" s="134" t="s">
        <v>120</v>
      </c>
      <c r="D90" s="78" t="s">
        <v>102</v>
      </c>
      <c r="E90" s="77">
        <v>0</v>
      </c>
      <c r="F90" s="199">
        <v>112690</v>
      </c>
      <c r="G90" s="218" t="s">
        <v>347</v>
      </c>
      <c r="H90" s="184" t="s">
        <v>363</v>
      </c>
      <c r="I90" s="245">
        <v>0</v>
      </c>
      <c r="J90" s="246">
        <v>112690</v>
      </c>
    </row>
    <row r="91" spans="1:10" s="8" customFormat="1" ht="51">
      <c r="A91" s="24">
        <v>3</v>
      </c>
      <c r="B91" s="7" t="s">
        <v>101</v>
      </c>
      <c r="C91" s="134" t="s">
        <v>120</v>
      </c>
      <c r="D91" s="78" t="s">
        <v>332</v>
      </c>
      <c r="E91" s="77">
        <v>0</v>
      </c>
      <c r="F91" s="199">
        <v>105990</v>
      </c>
      <c r="G91" s="218" t="s">
        <v>347</v>
      </c>
      <c r="H91" s="184" t="s">
        <v>363</v>
      </c>
      <c r="I91" s="245">
        <v>0</v>
      </c>
      <c r="J91" s="246">
        <v>70000</v>
      </c>
    </row>
    <row r="92" spans="1:10" s="8" customFormat="1" ht="51">
      <c r="A92" s="24">
        <v>3</v>
      </c>
      <c r="B92" s="7" t="s">
        <v>101</v>
      </c>
      <c r="C92" s="134" t="s">
        <v>120</v>
      </c>
      <c r="D92" s="78" t="s">
        <v>333</v>
      </c>
      <c r="E92" s="77">
        <v>0</v>
      </c>
      <c r="F92" s="199">
        <v>194600</v>
      </c>
      <c r="G92" s="218" t="s">
        <v>347</v>
      </c>
      <c r="H92" s="184" t="s">
        <v>363</v>
      </c>
      <c r="I92" s="245">
        <v>0</v>
      </c>
      <c r="J92" s="246">
        <v>160000</v>
      </c>
    </row>
    <row r="93" spans="1:10" s="8" customFormat="1" ht="63.75">
      <c r="A93" s="137">
        <v>2</v>
      </c>
      <c r="B93" s="138" t="s">
        <v>274</v>
      </c>
      <c r="C93" s="144" t="s">
        <v>275</v>
      </c>
      <c r="D93" s="142" t="s">
        <v>276</v>
      </c>
      <c r="E93" s="143">
        <v>0</v>
      </c>
      <c r="F93" s="210">
        <v>288540</v>
      </c>
      <c r="G93" s="219" t="s">
        <v>344</v>
      </c>
      <c r="H93" s="185"/>
      <c r="I93" s="251">
        <v>0</v>
      </c>
      <c r="J93" s="252">
        <v>0</v>
      </c>
    </row>
    <row r="94" spans="1:10" s="8" customFormat="1" ht="51">
      <c r="A94" s="23">
        <v>2</v>
      </c>
      <c r="B94" s="135" t="s">
        <v>73</v>
      </c>
      <c r="C94" s="81" t="s">
        <v>218</v>
      </c>
      <c r="D94" s="86" t="s">
        <v>341</v>
      </c>
      <c r="E94" s="84">
        <v>0</v>
      </c>
      <c r="F94" s="200">
        <v>440090</v>
      </c>
      <c r="G94" s="218" t="s">
        <v>347</v>
      </c>
      <c r="H94" s="184" t="s">
        <v>363</v>
      </c>
      <c r="I94" s="245">
        <v>0</v>
      </c>
      <c r="J94" s="246">
        <v>190000</v>
      </c>
    </row>
    <row r="95" spans="1:10" s="8" customFormat="1" ht="51">
      <c r="A95" s="24">
        <v>3</v>
      </c>
      <c r="B95" s="136" t="s">
        <v>73</v>
      </c>
      <c r="C95" s="76" t="s">
        <v>218</v>
      </c>
      <c r="D95" s="60" t="s">
        <v>219</v>
      </c>
      <c r="E95" s="77">
        <v>0</v>
      </c>
      <c r="F95" s="199">
        <v>457240</v>
      </c>
      <c r="G95" s="218" t="s">
        <v>347</v>
      </c>
      <c r="H95" s="184" t="s">
        <v>362</v>
      </c>
      <c r="I95" s="245">
        <v>0</v>
      </c>
      <c r="J95" s="246">
        <v>0</v>
      </c>
    </row>
    <row r="96" spans="1:10" s="8" customFormat="1" ht="48.75">
      <c r="A96" s="23">
        <v>3</v>
      </c>
      <c r="B96" s="6" t="s">
        <v>37</v>
      </c>
      <c r="C96" s="81" t="s">
        <v>226</v>
      </c>
      <c r="D96" s="86" t="s">
        <v>225</v>
      </c>
      <c r="E96" s="84">
        <v>0</v>
      </c>
      <c r="F96" s="200">
        <v>91000</v>
      </c>
      <c r="G96" s="218" t="s">
        <v>347</v>
      </c>
      <c r="H96" s="184" t="s">
        <v>363</v>
      </c>
      <c r="I96" s="245">
        <v>0</v>
      </c>
      <c r="J96" s="246">
        <v>60000</v>
      </c>
    </row>
    <row r="97" spans="1:10" s="8" customFormat="1" ht="60.75">
      <c r="A97" s="137">
        <v>4</v>
      </c>
      <c r="B97" s="138" t="s">
        <v>39</v>
      </c>
      <c r="C97" s="139" t="s">
        <v>155</v>
      </c>
      <c r="D97" s="140" t="s">
        <v>300</v>
      </c>
      <c r="E97" s="151">
        <v>0</v>
      </c>
      <c r="F97" s="201">
        <v>489300</v>
      </c>
      <c r="G97" s="219" t="s">
        <v>344</v>
      </c>
      <c r="H97" s="185" t="s">
        <v>352</v>
      </c>
      <c r="I97" s="251">
        <v>0</v>
      </c>
      <c r="J97" s="252">
        <v>0</v>
      </c>
    </row>
    <row r="98" spans="1:10" s="8" customFormat="1" ht="60.75">
      <c r="A98" s="137" t="s">
        <v>136</v>
      </c>
      <c r="B98" s="138" t="s">
        <v>301</v>
      </c>
      <c r="C98" s="139" t="s">
        <v>303</v>
      </c>
      <c r="D98" s="140" t="s">
        <v>302</v>
      </c>
      <c r="E98" s="151">
        <v>0</v>
      </c>
      <c r="F98" s="201">
        <v>322000</v>
      </c>
      <c r="G98" s="219" t="s">
        <v>344</v>
      </c>
      <c r="H98" s="185" t="s">
        <v>352</v>
      </c>
      <c r="I98" s="251">
        <v>0</v>
      </c>
      <c r="J98" s="252">
        <v>0</v>
      </c>
    </row>
    <row r="99" spans="1:10" s="8" customFormat="1" ht="12.75">
      <c r="A99" s="24"/>
      <c r="B99" s="14"/>
      <c r="C99" s="54" t="s">
        <v>18</v>
      </c>
      <c r="D99" s="62"/>
      <c r="E99" s="29">
        <f>SUM(E49:E98)</f>
        <v>0</v>
      </c>
      <c r="F99" s="203">
        <f>SUM(F49:F98)</f>
        <v>9946890</v>
      </c>
      <c r="G99" s="218"/>
      <c r="H99" s="184"/>
      <c r="I99" s="245">
        <f>SUM(I49:I98)</f>
        <v>0</v>
      </c>
      <c r="J99" s="246">
        <f>SUM(J49:J98)</f>
        <v>3471090</v>
      </c>
    </row>
    <row r="100" spans="1:10" s="9" customFormat="1" ht="48.75">
      <c r="A100" s="24"/>
      <c r="B100" s="14"/>
      <c r="C100" s="55" t="s">
        <v>85</v>
      </c>
      <c r="D100" s="62"/>
      <c r="E100" s="29"/>
      <c r="F100" s="203"/>
      <c r="G100" s="218" t="s">
        <v>347</v>
      </c>
      <c r="H100" s="184"/>
      <c r="I100" s="245"/>
      <c r="J100" s="246"/>
    </row>
    <row r="101" spans="1:10" s="8" customFormat="1" ht="48.75">
      <c r="A101" s="24">
        <v>1</v>
      </c>
      <c r="B101" s="7" t="s">
        <v>1</v>
      </c>
      <c r="C101" s="76" t="s">
        <v>96</v>
      </c>
      <c r="D101" s="60" t="s">
        <v>97</v>
      </c>
      <c r="E101" s="77">
        <v>0</v>
      </c>
      <c r="F101" s="199">
        <v>158630</v>
      </c>
      <c r="G101" s="218" t="s">
        <v>347</v>
      </c>
      <c r="H101" s="184" t="s">
        <v>363</v>
      </c>
      <c r="I101" s="245">
        <v>0</v>
      </c>
      <c r="J101" s="246">
        <v>100000</v>
      </c>
    </row>
    <row r="102" spans="1:10" s="132" customFormat="1" ht="48.75">
      <c r="A102" s="24">
        <v>4</v>
      </c>
      <c r="B102" s="7" t="s">
        <v>306</v>
      </c>
      <c r="C102" s="76" t="s">
        <v>307</v>
      </c>
      <c r="D102" s="60" t="s">
        <v>308</v>
      </c>
      <c r="E102" s="77">
        <v>0</v>
      </c>
      <c r="F102" s="199">
        <v>62545</v>
      </c>
      <c r="G102" s="218" t="s">
        <v>347</v>
      </c>
      <c r="H102" s="184" t="s">
        <v>363</v>
      </c>
      <c r="I102" s="245">
        <v>0</v>
      </c>
      <c r="J102" s="246">
        <v>62545</v>
      </c>
    </row>
    <row r="103" spans="1:10" s="8" customFormat="1" ht="48.75">
      <c r="A103" s="24">
        <v>3</v>
      </c>
      <c r="B103" s="7" t="s">
        <v>25</v>
      </c>
      <c r="C103" s="76" t="s">
        <v>83</v>
      </c>
      <c r="D103" s="78" t="s">
        <v>234</v>
      </c>
      <c r="E103" s="77">
        <v>0</v>
      </c>
      <c r="F103" s="209">
        <v>121800</v>
      </c>
      <c r="G103" s="218" t="s">
        <v>347</v>
      </c>
      <c r="H103" s="184" t="s">
        <v>363</v>
      </c>
      <c r="I103" s="245">
        <v>0</v>
      </c>
      <c r="J103" s="246">
        <v>90000</v>
      </c>
    </row>
    <row r="104" spans="1:10" s="8" customFormat="1" ht="60.75">
      <c r="A104" s="137">
        <v>3</v>
      </c>
      <c r="B104" s="138" t="s">
        <v>163</v>
      </c>
      <c r="C104" s="139" t="s">
        <v>191</v>
      </c>
      <c r="D104" s="142" t="s">
        <v>281</v>
      </c>
      <c r="E104" s="141">
        <v>0</v>
      </c>
      <c r="F104" s="210">
        <v>350000</v>
      </c>
      <c r="G104" s="220" t="s">
        <v>344</v>
      </c>
      <c r="H104" s="186" t="s">
        <v>352</v>
      </c>
      <c r="I104" s="251">
        <v>0</v>
      </c>
      <c r="J104" s="252">
        <v>0</v>
      </c>
    </row>
    <row r="105" spans="1:11" s="8" customFormat="1" ht="48.75">
      <c r="A105" s="24">
        <v>2</v>
      </c>
      <c r="B105" s="7" t="s">
        <v>282</v>
      </c>
      <c r="C105" s="76" t="s">
        <v>284</v>
      </c>
      <c r="D105" s="78" t="s">
        <v>283</v>
      </c>
      <c r="E105" s="77">
        <v>0</v>
      </c>
      <c r="F105" s="209">
        <v>242000</v>
      </c>
      <c r="G105" s="218" t="s">
        <v>347</v>
      </c>
      <c r="H105" s="184" t="s">
        <v>362</v>
      </c>
      <c r="I105" s="245">
        <v>0</v>
      </c>
      <c r="J105" s="246">
        <v>0</v>
      </c>
      <c r="K105" s="71"/>
    </row>
    <row r="106" spans="1:10" s="8" customFormat="1" ht="51">
      <c r="A106" s="24">
        <v>1</v>
      </c>
      <c r="B106" s="7" t="s">
        <v>312</v>
      </c>
      <c r="C106" s="76" t="s">
        <v>313</v>
      </c>
      <c r="D106" s="78" t="s">
        <v>314</v>
      </c>
      <c r="E106" s="77">
        <v>0</v>
      </c>
      <c r="F106" s="209">
        <v>116900</v>
      </c>
      <c r="G106" s="218" t="s">
        <v>347</v>
      </c>
      <c r="H106" s="184" t="s">
        <v>363</v>
      </c>
      <c r="I106" s="245">
        <v>0</v>
      </c>
      <c r="J106" s="246">
        <v>100000</v>
      </c>
    </row>
    <row r="107" spans="1:10" s="8" customFormat="1" ht="48.75">
      <c r="A107" s="24" t="s">
        <v>140</v>
      </c>
      <c r="B107" s="7" t="s">
        <v>30</v>
      </c>
      <c r="C107" s="76" t="s">
        <v>77</v>
      </c>
      <c r="D107" s="78" t="s">
        <v>154</v>
      </c>
      <c r="E107" s="85">
        <v>0</v>
      </c>
      <c r="F107" s="209">
        <v>200000</v>
      </c>
      <c r="G107" s="218" t="s">
        <v>347</v>
      </c>
      <c r="H107" s="184" t="s">
        <v>363</v>
      </c>
      <c r="I107" s="245">
        <v>0</v>
      </c>
      <c r="J107" s="246">
        <v>160000</v>
      </c>
    </row>
    <row r="108" spans="1:10" s="8" customFormat="1" ht="48.75">
      <c r="A108" s="24">
        <v>4</v>
      </c>
      <c r="B108" s="7" t="s">
        <v>24</v>
      </c>
      <c r="C108" s="76" t="s">
        <v>173</v>
      </c>
      <c r="D108" s="78" t="s">
        <v>315</v>
      </c>
      <c r="E108" s="77">
        <v>0</v>
      </c>
      <c r="F108" s="209">
        <v>200000</v>
      </c>
      <c r="G108" s="218" t="s">
        <v>347</v>
      </c>
      <c r="H108" s="184" t="s">
        <v>363</v>
      </c>
      <c r="I108" s="245">
        <v>0</v>
      </c>
      <c r="J108" s="246">
        <v>150000</v>
      </c>
    </row>
    <row r="109" spans="1:10" s="8" customFormat="1" ht="48.75">
      <c r="A109" s="24" t="s">
        <v>136</v>
      </c>
      <c r="B109" s="7" t="s">
        <v>105</v>
      </c>
      <c r="C109" s="76" t="s">
        <v>126</v>
      </c>
      <c r="D109" s="60" t="s">
        <v>106</v>
      </c>
      <c r="E109" s="77">
        <v>0</v>
      </c>
      <c r="F109" s="199">
        <v>155000</v>
      </c>
      <c r="G109" s="218" t="s">
        <v>347</v>
      </c>
      <c r="H109" s="184" t="s">
        <v>363</v>
      </c>
      <c r="I109" s="245">
        <v>0</v>
      </c>
      <c r="J109" s="246">
        <v>100000</v>
      </c>
    </row>
    <row r="110" spans="1:10" s="8" customFormat="1" ht="48.75">
      <c r="A110" s="24">
        <v>2</v>
      </c>
      <c r="B110" s="7" t="s">
        <v>123</v>
      </c>
      <c r="C110" s="76" t="s">
        <v>124</v>
      </c>
      <c r="D110" s="86" t="s">
        <v>125</v>
      </c>
      <c r="E110" s="77">
        <v>0</v>
      </c>
      <c r="F110" s="199">
        <v>350000</v>
      </c>
      <c r="G110" s="218" t="s">
        <v>347</v>
      </c>
      <c r="H110" s="184" t="s">
        <v>363</v>
      </c>
      <c r="I110" s="245">
        <v>0</v>
      </c>
      <c r="J110" s="246">
        <v>100000</v>
      </c>
    </row>
    <row r="111" spans="1:10" s="8" customFormat="1" ht="83.25" customHeight="1">
      <c r="A111" s="137" t="s">
        <v>136</v>
      </c>
      <c r="B111" s="138" t="s">
        <v>123</v>
      </c>
      <c r="C111" s="139" t="s">
        <v>124</v>
      </c>
      <c r="D111" s="145" t="s">
        <v>342</v>
      </c>
      <c r="E111" s="141">
        <v>0</v>
      </c>
      <c r="F111" s="201">
        <v>250000</v>
      </c>
      <c r="G111" s="219" t="s">
        <v>344</v>
      </c>
      <c r="H111" s="185"/>
      <c r="I111" s="251"/>
      <c r="J111" s="252"/>
    </row>
    <row r="112" spans="1:10" s="8" customFormat="1" ht="12.75">
      <c r="A112" s="24"/>
      <c r="B112" s="14"/>
      <c r="C112" s="54" t="s">
        <v>86</v>
      </c>
      <c r="D112" s="62"/>
      <c r="E112" s="29">
        <f>SUM(E101:E111)</f>
        <v>0</v>
      </c>
      <c r="F112" s="203">
        <f>SUM(F101:F111)</f>
        <v>2206875</v>
      </c>
      <c r="G112" s="221"/>
      <c r="H112" s="187"/>
      <c r="I112" s="253">
        <f>SUM(I101:I111)</f>
        <v>0</v>
      </c>
      <c r="J112" s="254">
        <f>SUM(J101:J111)</f>
        <v>862545</v>
      </c>
    </row>
    <row r="113" spans="1:10" s="132" customFormat="1" ht="12.75">
      <c r="A113" s="24"/>
      <c r="B113" s="14"/>
      <c r="C113" s="55" t="s">
        <v>40</v>
      </c>
      <c r="D113" s="66"/>
      <c r="E113" s="33"/>
      <c r="F113" s="211"/>
      <c r="G113" s="222"/>
      <c r="H113" s="188"/>
      <c r="I113" s="253"/>
      <c r="J113" s="254"/>
    </row>
    <row r="114" spans="1:10" s="8" customFormat="1" ht="48.75">
      <c r="A114" s="24" t="s">
        <v>136</v>
      </c>
      <c r="B114" s="7" t="s">
        <v>144</v>
      </c>
      <c r="C114" s="76" t="s">
        <v>145</v>
      </c>
      <c r="D114" s="60" t="s">
        <v>146</v>
      </c>
      <c r="E114" s="77">
        <v>0</v>
      </c>
      <c r="F114" s="199">
        <v>300000</v>
      </c>
      <c r="G114" s="218" t="s">
        <v>347</v>
      </c>
      <c r="H114" s="184" t="s">
        <v>363</v>
      </c>
      <c r="I114" s="245">
        <v>0</v>
      </c>
      <c r="J114" s="246">
        <v>300000</v>
      </c>
    </row>
    <row r="115" spans="1:10" s="132" customFormat="1" ht="51">
      <c r="A115" s="24">
        <v>2</v>
      </c>
      <c r="B115" s="7" t="s">
        <v>236</v>
      </c>
      <c r="C115" s="76" t="s">
        <v>237</v>
      </c>
      <c r="D115" s="60" t="s">
        <v>235</v>
      </c>
      <c r="E115" s="77">
        <v>161600</v>
      </c>
      <c r="F115" s="199">
        <v>0</v>
      </c>
      <c r="G115" s="218" t="s">
        <v>347</v>
      </c>
      <c r="H115" s="184" t="s">
        <v>363</v>
      </c>
      <c r="I115" s="245">
        <v>0</v>
      </c>
      <c r="J115" s="246">
        <v>0</v>
      </c>
    </row>
    <row r="116" spans="1:10" s="132" customFormat="1" ht="48.75">
      <c r="A116" s="24">
        <v>1</v>
      </c>
      <c r="B116" s="7" t="s">
        <v>41</v>
      </c>
      <c r="C116" s="76" t="s">
        <v>47</v>
      </c>
      <c r="D116" s="60" t="s">
        <v>121</v>
      </c>
      <c r="E116" s="77">
        <v>0</v>
      </c>
      <c r="F116" s="199">
        <v>54950</v>
      </c>
      <c r="G116" s="218" t="s">
        <v>347</v>
      </c>
      <c r="H116" s="184" t="s">
        <v>363</v>
      </c>
      <c r="I116" s="245">
        <v>0</v>
      </c>
      <c r="J116" s="246">
        <v>45000</v>
      </c>
    </row>
    <row r="117" spans="1:10" s="132" customFormat="1" ht="48.75">
      <c r="A117" s="24">
        <v>1</v>
      </c>
      <c r="B117" s="7" t="s">
        <v>177</v>
      </c>
      <c r="C117" s="76" t="s">
        <v>190</v>
      </c>
      <c r="D117" s="60" t="s">
        <v>262</v>
      </c>
      <c r="E117" s="77">
        <v>0</v>
      </c>
      <c r="F117" s="199">
        <v>144000</v>
      </c>
      <c r="G117" s="218" t="s">
        <v>347</v>
      </c>
      <c r="H117" s="184" t="s">
        <v>363</v>
      </c>
      <c r="I117" s="245">
        <v>0</v>
      </c>
      <c r="J117" s="246">
        <v>100000</v>
      </c>
    </row>
    <row r="118" spans="1:11" s="8" customFormat="1" ht="48.75">
      <c r="A118" s="24" t="s">
        <v>136</v>
      </c>
      <c r="B118" s="7" t="s">
        <v>177</v>
      </c>
      <c r="C118" s="81" t="s">
        <v>190</v>
      </c>
      <c r="D118" s="60" t="s">
        <v>331</v>
      </c>
      <c r="E118" s="77">
        <v>0</v>
      </c>
      <c r="F118" s="199">
        <v>391100</v>
      </c>
      <c r="G118" s="218" t="s">
        <v>347</v>
      </c>
      <c r="H118" s="184" t="s">
        <v>362</v>
      </c>
      <c r="I118" s="245">
        <v>0</v>
      </c>
      <c r="J118" s="246">
        <v>0</v>
      </c>
      <c r="K118" s="71"/>
    </row>
    <row r="119" spans="1:10" s="5" customFormat="1" ht="48.75">
      <c r="A119" s="23">
        <v>4</v>
      </c>
      <c r="B119" s="6" t="s">
        <v>156</v>
      </c>
      <c r="C119" s="81" t="s">
        <v>157</v>
      </c>
      <c r="D119" s="86" t="s">
        <v>158</v>
      </c>
      <c r="E119" s="84">
        <v>0</v>
      </c>
      <c r="F119" s="200">
        <v>250000</v>
      </c>
      <c r="G119" s="218" t="s">
        <v>347</v>
      </c>
      <c r="H119" s="184" t="s">
        <v>363</v>
      </c>
      <c r="I119" s="245">
        <v>0</v>
      </c>
      <c r="J119" s="246">
        <v>150000</v>
      </c>
    </row>
    <row r="120" spans="1:10" s="5" customFormat="1" ht="48.75">
      <c r="A120" s="24">
        <v>4</v>
      </c>
      <c r="B120" s="7" t="s">
        <v>42</v>
      </c>
      <c r="C120" s="76" t="s">
        <v>43</v>
      </c>
      <c r="D120" s="60" t="s">
        <v>90</v>
      </c>
      <c r="E120" s="77">
        <v>0</v>
      </c>
      <c r="F120" s="199">
        <v>367600</v>
      </c>
      <c r="G120" s="218" t="s">
        <v>347</v>
      </c>
      <c r="H120" s="184" t="s">
        <v>363</v>
      </c>
      <c r="I120" s="245">
        <v>0</v>
      </c>
      <c r="J120" s="246">
        <v>350000</v>
      </c>
    </row>
    <row r="121" spans="1:10" s="5" customFormat="1" ht="48.75">
      <c r="A121" s="24">
        <v>1</v>
      </c>
      <c r="B121" s="7" t="s">
        <v>71</v>
      </c>
      <c r="C121" s="76" t="s">
        <v>72</v>
      </c>
      <c r="D121" s="60" t="s">
        <v>187</v>
      </c>
      <c r="E121" s="77">
        <v>0</v>
      </c>
      <c r="F121" s="199">
        <v>87998</v>
      </c>
      <c r="G121" s="218" t="s">
        <v>347</v>
      </c>
      <c r="H121" s="184" t="s">
        <v>363</v>
      </c>
      <c r="I121" s="245">
        <v>0</v>
      </c>
      <c r="J121" s="246">
        <v>70000</v>
      </c>
    </row>
    <row r="122" spans="1:10" s="5" customFormat="1" ht="60.75">
      <c r="A122" s="137">
        <v>4</v>
      </c>
      <c r="B122" s="138" t="s">
        <v>31</v>
      </c>
      <c r="C122" s="139" t="s">
        <v>35</v>
      </c>
      <c r="D122" s="140" t="s">
        <v>298</v>
      </c>
      <c r="E122" s="141">
        <v>0</v>
      </c>
      <c r="F122" s="201">
        <v>294800</v>
      </c>
      <c r="G122" s="219" t="s">
        <v>344</v>
      </c>
      <c r="H122" s="185"/>
      <c r="I122" s="251"/>
      <c r="J122" s="252"/>
    </row>
    <row r="123" spans="1:10" s="5" customFormat="1" ht="48.75">
      <c r="A123" s="24">
        <v>1</v>
      </c>
      <c r="B123" s="7" t="s">
        <v>31</v>
      </c>
      <c r="C123" s="76" t="s">
        <v>35</v>
      </c>
      <c r="D123" s="60" t="s">
        <v>88</v>
      </c>
      <c r="E123" s="77">
        <v>0</v>
      </c>
      <c r="F123" s="199">
        <v>34000</v>
      </c>
      <c r="G123" s="218" t="s">
        <v>347</v>
      </c>
      <c r="H123" s="184" t="s">
        <v>363</v>
      </c>
      <c r="I123" s="245">
        <v>0</v>
      </c>
      <c r="J123" s="246">
        <v>34000</v>
      </c>
    </row>
    <row r="124" spans="1:10" s="5" customFormat="1" ht="48.75">
      <c r="A124" s="24">
        <v>4</v>
      </c>
      <c r="B124" s="7" t="s">
        <v>31</v>
      </c>
      <c r="C124" s="76" t="s">
        <v>35</v>
      </c>
      <c r="D124" s="60" t="s">
        <v>75</v>
      </c>
      <c r="E124" s="77">
        <v>0</v>
      </c>
      <c r="F124" s="199">
        <v>239600</v>
      </c>
      <c r="G124" s="218" t="s">
        <v>347</v>
      </c>
      <c r="H124" s="184" t="s">
        <v>363</v>
      </c>
      <c r="I124" s="245" t="s">
        <v>363</v>
      </c>
      <c r="J124" s="246">
        <v>200000</v>
      </c>
    </row>
    <row r="125" spans="1:10" s="9" customFormat="1" ht="48.75">
      <c r="A125" s="24">
        <v>1</v>
      </c>
      <c r="B125" s="7" t="s">
        <v>31</v>
      </c>
      <c r="C125" s="76" t="s">
        <v>35</v>
      </c>
      <c r="D125" s="60" t="s">
        <v>299</v>
      </c>
      <c r="E125" s="77">
        <v>0</v>
      </c>
      <c r="F125" s="199">
        <v>30000</v>
      </c>
      <c r="G125" s="218" t="s">
        <v>347</v>
      </c>
      <c r="H125" s="184" t="s">
        <v>362</v>
      </c>
      <c r="I125" s="245">
        <v>0</v>
      </c>
      <c r="J125" s="246">
        <v>0</v>
      </c>
    </row>
    <row r="126" spans="1:10" s="8" customFormat="1" ht="48.75">
      <c r="A126" s="24">
        <v>2</v>
      </c>
      <c r="B126" s="7" t="s">
        <v>130</v>
      </c>
      <c r="C126" s="76" t="s">
        <v>131</v>
      </c>
      <c r="D126" s="60" t="s">
        <v>122</v>
      </c>
      <c r="E126" s="77">
        <v>0</v>
      </c>
      <c r="F126" s="199">
        <v>100000</v>
      </c>
      <c r="G126" s="218" t="s">
        <v>347</v>
      </c>
      <c r="H126" s="184" t="s">
        <v>363</v>
      </c>
      <c r="I126" s="245">
        <v>0</v>
      </c>
      <c r="J126" s="246">
        <v>90000</v>
      </c>
    </row>
    <row r="127" spans="1:10" s="8" customFormat="1" ht="12.75">
      <c r="A127" s="24"/>
      <c r="B127" s="13"/>
      <c r="C127" s="54" t="s">
        <v>18</v>
      </c>
      <c r="D127" s="67"/>
      <c r="E127" s="29">
        <f>SUM(E114:E126)</f>
        <v>161600</v>
      </c>
      <c r="F127" s="203">
        <f>SUM(F114:F126)</f>
        <v>2294048</v>
      </c>
      <c r="G127" s="221"/>
      <c r="H127" s="187"/>
      <c r="I127" s="253">
        <f>SUM(I114:I126)</f>
        <v>0</v>
      </c>
      <c r="J127" s="254">
        <f>SUM(J114:J126)</f>
        <v>1339000</v>
      </c>
    </row>
    <row r="128" spans="1:10" s="8" customFormat="1" ht="12.75">
      <c r="A128" s="24"/>
      <c r="B128" s="7"/>
      <c r="C128" s="56" t="s">
        <v>45</v>
      </c>
      <c r="D128" s="60"/>
      <c r="E128" s="34"/>
      <c r="F128" s="212"/>
      <c r="G128" s="223"/>
      <c r="H128" s="189"/>
      <c r="I128" s="255"/>
      <c r="J128" s="256"/>
    </row>
    <row r="129" spans="1:10" s="8" customFormat="1" ht="48.75">
      <c r="A129" s="23">
        <v>2</v>
      </c>
      <c r="B129" s="123" t="s">
        <v>293</v>
      </c>
      <c r="C129" s="81" t="s">
        <v>369</v>
      </c>
      <c r="D129" s="86" t="s">
        <v>292</v>
      </c>
      <c r="E129" s="84">
        <v>0</v>
      </c>
      <c r="F129" s="200">
        <v>307936</v>
      </c>
      <c r="G129" s="218" t="s">
        <v>347</v>
      </c>
      <c r="H129" s="184" t="s">
        <v>362</v>
      </c>
      <c r="I129" s="245">
        <v>0</v>
      </c>
      <c r="J129" s="246">
        <v>0</v>
      </c>
    </row>
    <row r="130" spans="1:10" s="8" customFormat="1" ht="48.75">
      <c r="A130" s="24" t="s">
        <v>215</v>
      </c>
      <c r="B130" s="87" t="s">
        <v>27</v>
      </c>
      <c r="C130" s="76" t="s">
        <v>370</v>
      </c>
      <c r="D130" s="86" t="s">
        <v>346</v>
      </c>
      <c r="E130" s="77">
        <v>0</v>
      </c>
      <c r="F130" s="199">
        <v>99750</v>
      </c>
      <c r="G130" s="218" t="s">
        <v>347</v>
      </c>
      <c r="H130" s="184" t="s">
        <v>363</v>
      </c>
      <c r="I130" s="245">
        <v>0</v>
      </c>
      <c r="J130" s="246">
        <v>99750</v>
      </c>
    </row>
    <row r="131" spans="1:10" s="8" customFormat="1" ht="48.75">
      <c r="A131" s="24" t="s">
        <v>213</v>
      </c>
      <c r="B131" s="87" t="s">
        <v>27</v>
      </c>
      <c r="C131" s="76" t="s">
        <v>371</v>
      </c>
      <c r="D131" s="60" t="s">
        <v>238</v>
      </c>
      <c r="E131" s="77">
        <v>0</v>
      </c>
      <c r="F131" s="199">
        <v>101500</v>
      </c>
      <c r="G131" s="218" t="s">
        <v>347</v>
      </c>
      <c r="H131" s="184" t="s">
        <v>363</v>
      </c>
      <c r="I131" s="245">
        <v>0</v>
      </c>
      <c r="J131" s="246">
        <v>0</v>
      </c>
    </row>
    <row r="132" spans="1:10" s="8" customFormat="1" ht="48.75">
      <c r="A132" s="24" t="s">
        <v>215</v>
      </c>
      <c r="B132" s="87" t="s">
        <v>27</v>
      </c>
      <c r="C132" s="76" t="s">
        <v>371</v>
      </c>
      <c r="D132" s="60" t="s">
        <v>239</v>
      </c>
      <c r="E132" s="77">
        <v>0</v>
      </c>
      <c r="F132" s="199">
        <v>99750</v>
      </c>
      <c r="G132" s="218" t="s">
        <v>347</v>
      </c>
      <c r="H132" s="184" t="s">
        <v>363</v>
      </c>
      <c r="I132" s="245">
        <v>0</v>
      </c>
      <c r="J132" s="246">
        <v>90000</v>
      </c>
    </row>
    <row r="133" spans="1:11" s="8" customFormat="1" ht="48.75">
      <c r="A133" s="24" t="s">
        <v>223</v>
      </c>
      <c r="B133" s="87" t="s">
        <v>141</v>
      </c>
      <c r="C133" s="76" t="s">
        <v>372</v>
      </c>
      <c r="D133" s="60" t="s">
        <v>240</v>
      </c>
      <c r="E133" s="77">
        <v>0</v>
      </c>
      <c r="F133" s="199">
        <v>128000</v>
      </c>
      <c r="G133" s="218" t="s">
        <v>347</v>
      </c>
      <c r="H133" s="184" t="s">
        <v>362</v>
      </c>
      <c r="I133" s="245">
        <v>0</v>
      </c>
      <c r="J133" s="246">
        <v>0</v>
      </c>
      <c r="K133" s="71"/>
    </row>
    <row r="134" spans="1:10" s="8" customFormat="1" ht="48.75">
      <c r="A134" s="24" t="s">
        <v>223</v>
      </c>
      <c r="B134" s="87" t="s">
        <v>141</v>
      </c>
      <c r="C134" s="76" t="s">
        <v>372</v>
      </c>
      <c r="D134" s="60" t="s">
        <v>241</v>
      </c>
      <c r="E134" s="77">
        <v>0</v>
      </c>
      <c r="F134" s="199">
        <v>125000</v>
      </c>
      <c r="G134" s="218" t="s">
        <v>347</v>
      </c>
      <c r="H134" s="193" t="s">
        <v>362</v>
      </c>
      <c r="I134" s="262">
        <v>0</v>
      </c>
      <c r="J134" s="246">
        <v>0</v>
      </c>
    </row>
    <row r="135" spans="1:10" s="9" customFormat="1" ht="48.75">
      <c r="A135" s="24" t="s">
        <v>223</v>
      </c>
      <c r="B135" s="87" t="s">
        <v>141</v>
      </c>
      <c r="C135" s="76" t="s">
        <v>372</v>
      </c>
      <c r="D135" s="60" t="s">
        <v>142</v>
      </c>
      <c r="E135" s="77">
        <v>0</v>
      </c>
      <c r="F135" s="199">
        <v>132000</v>
      </c>
      <c r="G135" s="218" t="s">
        <v>347</v>
      </c>
      <c r="H135" s="184" t="s">
        <v>363</v>
      </c>
      <c r="I135" s="245">
        <v>0</v>
      </c>
      <c r="J135" s="246">
        <v>0</v>
      </c>
    </row>
    <row r="136" spans="1:10" s="8" customFormat="1" ht="48.75">
      <c r="A136" s="24" t="s">
        <v>223</v>
      </c>
      <c r="B136" s="87" t="s">
        <v>141</v>
      </c>
      <c r="C136" s="76" t="s">
        <v>372</v>
      </c>
      <c r="D136" s="60" t="s">
        <v>242</v>
      </c>
      <c r="E136" s="77">
        <v>0</v>
      </c>
      <c r="F136" s="199">
        <v>120000</v>
      </c>
      <c r="G136" s="218" t="s">
        <v>347</v>
      </c>
      <c r="H136" s="184" t="s">
        <v>362</v>
      </c>
      <c r="I136" s="245">
        <v>0</v>
      </c>
      <c r="J136" s="246">
        <v>0</v>
      </c>
    </row>
    <row r="137" spans="1:10" s="8" customFormat="1" ht="48.75">
      <c r="A137" s="24" t="s">
        <v>243</v>
      </c>
      <c r="B137" s="87" t="s">
        <v>141</v>
      </c>
      <c r="C137" s="76" t="s">
        <v>372</v>
      </c>
      <c r="D137" s="60" t="s">
        <v>244</v>
      </c>
      <c r="E137" s="77">
        <v>0</v>
      </c>
      <c r="F137" s="199">
        <v>110000</v>
      </c>
      <c r="G137" s="218" t="s">
        <v>347</v>
      </c>
      <c r="H137" s="184" t="s">
        <v>363</v>
      </c>
      <c r="I137" s="245">
        <v>0</v>
      </c>
      <c r="J137" s="259">
        <v>100000</v>
      </c>
    </row>
    <row r="138" spans="1:10" s="8" customFormat="1" ht="48.75">
      <c r="A138" s="24" t="s">
        <v>223</v>
      </c>
      <c r="B138" s="87" t="s">
        <v>141</v>
      </c>
      <c r="C138" s="76" t="s">
        <v>372</v>
      </c>
      <c r="D138" s="60" t="s">
        <v>245</v>
      </c>
      <c r="E138" s="77">
        <v>0</v>
      </c>
      <c r="F138" s="199">
        <v>132000</v>
      </c>
      <c r="G138" s="218" t="s">
        <v>347</v>
      </c>
      <c r="H138" s="184" t="s">
        <v>363</v>
      </c>
      <c r="I138" s="245">
        <v>0</v>
      </c>
      <c r="J138" s="246">
        <v>90000</v>
      </c>
    </row>
    <row r="139" spans="1:10" s="8" customFormat="1" ht="48.75">
      <c r="A139" s="24" t="s">
        <v>140</v>
      </c>
      <c r="B139" s="87" t="s">
        <v>290</v>
      </c>
      <c r="C139" s="76" t="s">
        <v>373</v>
      </c>
      <c r="D139" s="60" t="s">
        <v>291</v>
      </c>
      <c r="E139" s="77">
        <v>0</v>
      </c>
      <c r="F139" s="199">
        <v>566006</v>
      </c>
      <c r="G139" s="218" t="s">
        <v>347</v>
      </c>
      <c r="H139" s="184" t="s">
        <v>363</v>
      </c>
      <c r="I139" s="245">
        <v>0</v>
      </c>
      <c r="J139" s="246">
        <v>0</v>
      </c>
    </row>
    <row r="140" spans="1:10" s="8" customFormat="1" ht="12.75">
      <c r="A140" s="26"/>
      <c r="B140" s="13"/>
      <c r="C140" s="54" t="s">
        <v>18</v>
      </c>
      <c r="D140" s="67"/>
      <c r="E140" s="29">
        <f>SUM(E129:E139)</f>
        <v>0</v>
      </c>
      <c r="F140" s="203">
        <f>SUM(F129:F139)</f>
        <v>1921942</v>
      </c>
      <c r="G140" s="221"/>
      <c r="H140" s="187"/>
      <c r="I140" s="253">
        <f>SUM(I129:I139)</f>
        <v>0</v>
      </c>
      <c r="J140" s="254">
        <f>SUM(J129:J139)</f>
        <v>379750</v>
      </c>
    </row>
    <row r="141" spans="1:10" s="8" customFormat="1" ht="12.75">
      <c r="A141" s="23"/>
      <c r="B141" s="7"/>
      <c r="C141" s="56" t="s">
        <v>2</v>
      </c>
      <c r="D141" s="60"/>
      <c r="E141" s="34"/>
      <c r="F141" s="212"/>
      <c r="G141" s="223"/>
      <c r="H141" s="189"/>
      <c r="I141" s="255"/>
      <c r="J141" s="256"/>
    </row>
    <row r="142" spans="1:10" s="8" customFormat="1" ht="48.75">
      <c r="A142" s="23">
        <v>3</v>
      </c>
      <c r="B142" s="7" t="s">
        <v>328</v>
      </c>
      <c r="C142" s="76" t="s">
        <v>329</v>
      </c>
      <c r="D142" s="60" t="s">
        <v>330</v>
      </c>
      <c r="E142" s="77">
        <v>0</v>
      </c>
      <c r="F142" s="199">
        <v>335580</v>
      </c>
      <c r="G142" s="218" t="s">
        <v>347</v>
      </c>
      <c r="H142" s="184" t="s">
        <v>362</v>
      </c>
      <c r="I142" s="245">
        <v>0</v>
      </c>
      <c r="J142" s="246">
        <v>0</v>
      </c>
    </row>
    <row r="143" spans="1:10" s="8" customFormat="1" ht="48.75">
      <c r="A143" s="23">
        <v>1</v>
      </c>
      <c r="B143" s="7" t="s">
        <v>4</v>
      </c>
      <c r="C143" s="76" t="s">
        <v>247</v>
      </c>
      <c r="D143" s="60" t="s">
        <v>246</v>
      </c>
      <c r="E143" s="77">
        <v>0</v>
      </c>
      <c r="F143" s="199">
        <v>55000</v>
      </c>
      <c r="G143" s="218" t="s">
        <v>347</v>
      </c>
      <c r="H143" s="184" t="s">
        <v>363</v>
      </c>
      <c r="I143" s="245">
        <v>0</v>
      </c>
      <c r="J143" s="246">
        <v>55000</v>
      </c>
    </row>
    <row r="144" spans="1:10" s="8" customFormat="1" ht="48.75">
      <c r="A144" s="23">
        <v>2</v>
      </c>
      <c r="B144" s="7" t="s">
        <v>135</v>
      </c>
      <c r="C144" s="76" t="s">
        <v>134</v>
      </c>
      <c r="D144" s="60" t="s">
        <v>337</v>
      </c>
      <c r="E144" s="77">
        <v>6072000</v>
      </c>
      <c r="F144" s="199">
        <v>0</v>
      </c>
      <c r="G144" s="218" t="s">
        <v>347</v>
      </c>
      <c r="H144" s="184" t="s">
        <v>363</v>
      </c>
      <c r="I144" s="245">
        <v>1229184</v>
      </c>
      <c r="J144" s="246">
        <v>0</v>
      </c>
    </row>
    <row r="145" spans="1:10" s="8" customFormat="1" ht="48.75">
      <c r="A145" s="23">
        <v>1</v>
      </c>
      <c r="B145" s="7" t="s">
        <v>5</v>
      </c>
      <c r="C145" s="76" t="s">
        <v>89</v>
      </c>
      <c r="D145" s="60" t="s">
        <v>248</v>
      </c>
      <c r="E145" s="77">
        <v>0</v>
      </c>
      <c r="F145" s="199">
        <v>70000</v>
      </c>
      <c r="G145" s="218" t="s">
        <v>347</v>
      </c>
      <c r="H145" s="184" t="s">
        <v>363</v>
      </c>
      <c r="I145" s="245">
        <v>0</v>
      </c>
      <c r="J145" s="246">
        <v>70000</v>
      </c>
    </row>
    <row r="146" spans="1:11" s="9" customFormat="1" ht="12.75">
      <c r="A146" s="26"/>
      <c r="B146" s="13"/>
      <c r="C146" s="54" t="s">
        <v>18</v>
      </c>
      <c r="D146" s="67"/>
      <c r="E146" s="29">
        <f>SUM(E142:E145)</f>
        <v>6072000</v>
      </c>
      <c r="F146" s="203">
        <f>SUM(F142:F145)</f>
        <v>460580</v>
      </c>
      <c r="G146" s="221"/>
      <c r="H146" s="187"/>
      <c r="I146" s="253">
        <f>SUM(I142:I145)</f>
        <v>1229184</v>
      </c>
      <c r="J146" s="254">
        <f>SUM(J142:J145)</f>
        <v>125000</v>
      </c>
      <c r="K146" s="72"/>
    </row>
    <row r="147" spans="1:10" s="12" customFormat="1" ht="12.75">
      <c r="A147" s="27"/>
      <c r="B147" s="7"/>
      <c r="C147" s="56" t="s">
        <v>7</v>
      </c>
      <c r="D147" s="60"/>
      <c r="E147" s="34"/>
      <c r="F147" s="212"/>
      <c r="G147" s="223"/>
      <c r="H147" s="189"/>
      <c r="I147" s="255"/>
      <c r="J147" s="256"/>
    </row>
    <row r="148" spans="1:10" s="9" customFormat="1" ht="51">
      <c r="A148" s="23">
        <v>1</v>
      </c>
      <c r="B148" s="6" t="s">
        <v>57</v>
      </c>
      <c r="C148" s="81" t="s">
        <v>58</v>
      </c>
      <c r="D148" s="86" t="s">
        <v>59</v>
      </c>
      <c r="E148" s="88">
        <v>0</v>
      </c>
      <c r="F148" s="213">
        <v>64400</v>
      </c>
      <c r="G148" s="218" t="s">
        <v>347</v>
      </c>
      <c r="H148" s="184" t="s">
        <v>363</v>
      </c>
      <c r="I148" s="245">
        <v>0</v>
      </c>
      <c r="J148" s="246">
        <v>64400</v>
      </c>
    </row>
    <row r="149" spans="1:10" s="9" customFormat="1" ht="12.75">
      <c r="A149" s="26"/>
      <c r="B149" s="13"/>
      <c r="C149" s="54" t="s">
        <v>18</v>
      </c>
      <c r="D149" s="67"/>
      <c r="E149" s="29">
        <f>SUM(E148)</f>
        <v>0</v>
      </c>
      <c r="F149" s="203">
        <f>SUM(F148)</f>
        <v>64400</v>
      </c>
      <c r="G149" s="218"/>
      <c r="H149" s="184"/>
      <c r="I149" s="245">
        <f>SUM(I148)</f>
        <v>0</v>
      </c>
      <c r="J149" s="246">
        <f>SUM(J148)</f>
        <v>64400</v>
      </c>
    </row>
    <row r="150" spans="1:10" s="9" customFormat="1" ht="12.75">
      <c r="A150" s="27"/>
      <c r="B150" s="7"/>
      <c r="C150" s="56" t="s">
        <v>8</v>
      </c>
      <c r="D150" s="60"/>
      <c r="E150" s="34"/>
      <c r="F150" s="212"/>
      <c r="G150" s="218"/>
      <c r="H150" s="184"/>
      <c r="I150" s="245"/>
      <c r="J150" s="246"/>
    </row>
    <row r="151" spans="1:10" s="9" customFormat="1" ht="48.75">
      <c r="A151" s="24">
        <v>1</v>
      </c>
      <c r="B151" s="7" t="s">
        <v>46</v>
      </c>
      <c r="C151" s="76" t="s">
        <v>148</v>
      </c>
      <c r="D151" s="60" t="s">
        <v>127</v>
      </c>
      <c r="E151" s="77">
        <v>0</v>
      </c>
      <c r="F151" s="199">
        <v>35000</v>
      </c>
      <c r="G151" s="218" t="s">
        <v>347</v>
      </c>
      <c r="H151" s="184" t="s">
        <v>363</v>
      </c>
      <c r="I151" s="245">
        <v>0</v>
      </c>
      <c r="J151" s="246">
        <v>35000</v>
      </c>
    </row>
    <row r="152" spans="1:11" s="9" customFormat="1" ht="51">
      <c r="A152" s="24">
        <v>1</v>
      </c>
      <c r="B152" s="7" t="s">
        <v>46</v>
      </c>
      <c r="C152" s="76" t="s">
        <v>149</v>
      </c>
      <c r="D152" s="60" t="s">
        <v>249</v>
      </c>
      <c r="E152" s="77">
        <v>0</v>
      </c>
      <c r="F152" s="199">
        <v>90000</v>
      </c>
      <c r="G152" s="218" t="s">
        <v>347</v>
      </c>
      <c r="H152" s="184" t="s">
        <v>363</v>
      </c>
      <c r="I152" s="245">
        <v>0</v>
      </c>
      <c r="J152" s="246">
        <v>90000</v>
      </c>
      <c r="K152" s="72"/>
    </row>
    <row r="153" spans="1:10" s="9" customFormat="1" ht="48.75">
      <c r="A153" s="24">
        <v>1</v>
      </c>
      <c r="B153" s="7" t="s">
        <v>46</v>
      </c>
      <c r="C153" s="76" t="s">
        <v>147</v>
      </c>
      <c r="D153" s="60" t="s">
        <v>250</v>
      </c>
      <c r="E153" s="77">
        <v>0</v>
      </c>
      <c r="F153" s="199">
        <v>33000</v>
      </c>
      <c r="G153" s="218" t="s">
        <v>347</v>
      </c>
      <c r="H153" s="184" t="s">
        <v>363</v>
      </c>
      <c r="I153" s="245">
        <v>0</v>
      </c>
      <c r="J153" s="246">
        <v>33000</v>
      </c>
    </row>
    <row r="154" spans="1:10" s="9" customFormat="1" ht="48.75">
      <c r="A154" s="24">
        <v>1</v>
      </c>
      <c r="B154" s="7" t="s">
        <v>46</v>
      </c>
      <c r="C154" s="76" t="s">
        <v>150</v>
      </c>
      <c r="D154" s="60" t="s">
        <v>84</v>
      </c>
      <c r="E154" s="77">
        <v>0</v>
      </c>
      <c r="F154" s="199">
        <v>70000</v>
      </c>
      <c r="G154" s="218" t="s">
        <v>347</v>
      </c>
      <c r="H154" s="184" t="s">
        <v>363</v>
      </c>
      <c r="I154" s="245">
        <v>0</v>
      </c>
      <c r="J154" s="246">
        <v>70000</v>
      </c>
    </row>
    <row r="155" spans="1:11" s="9" customFormat="1" ht="48.75">
      <c r="A155" s="24">
        <v>1</v>
      </c>
      <c r="B155" s="7" t="s">
        <v>46</v>
      </c>
      <c r="C155" s="76" t="s">
        <v>151</v>
      </c>
      <c r="D155" s="60" t="s">
        <v>128</v>
      </c>
      <c r="E155" s="77">
        <v>0</v>
      </c>
      <c r="F155" s="199">
        <v>100000</v>
      </c>
      <c r="G155" s="218" t="s">
        <v>347</v>
      </c>
      <c r="H155" s="184" t="s">
        <v>363</v>
      </c>
      <c r="I155" s="245">
        <v>0</v>
      </c>
      <c r="J155" s="246">
        <v>40000</v>
      </c>
      <c r="K155" s="72"/>
    </row>
    <row r="156" spans="1:10" s="3" customFormat="1" ht="48.75">
      <c r="A156" s="89" t="s">
        <v>251</v>
      </c>
      <c r="B156" s="7" t="s">
        <v>160</v>
      </c>
      <c r="C156" s="76" t="s">
        <v>161</v>
      </c>
      <c r="D156" s="60" t="s">
        <v>162</v>
      </c>
      <c r="E156" s="77">
        <v>0</v>
      </c>
      <c r="F156" s="199">
        <v>156000</v>
      </c>
      <c r="G156" s="218" t="s">
        <v>347</v>
      </c>
      <c r="H156" s="184" t="s">
        <v>363</v>
      </c>
      <c r="I156" s="245">
        <v>0</v>
      </c>
      <c r="J156" s="246">
        <v>60000</v>
      </c>
    </row>
    <row r="157" spans="1:10" s="12" customFormat="1" ht="48.75">
      <c r="A157" s="89" t="s">
        <v>223</v>
      </c>
      <c r="B157" s="7" t="s">
        <v>160</v>
      </c>
      <c r="C157" s="76" t="s">
        <v>161</v>
      </c>
      <c r="D157" s="60" t="s">
        <v>252</v>
      </c>
      <c r="E157" s="77">
        <v>0</v>
      </c>
      <c r="F157" s="199">
        <v>55000</v>
      </c>
      <c r="G157" s="218" t="s">
        <v>347</v>
      </c>
      <c r="H157" s="184" t="s">
        <v>363</v>
      </c>
      <c r="I157" s="245">
        <v>0</v>
      </c>
      <c r="J157" s="246">
        <v>30000</v>
      </c>
    </row>
    <row r="158" spans="1:10" s="8" customFormat="1" ht="48.75">
      <c r="A158" s="89" t="s">
        <v>251</v>
      </c>
      <c r="B158" s="7" t="s">
        <v>160</v>
      </c>
      <c r="C158" s="76" t="s">
        <v>161</v>
      </c>
      <c r="D158" s="60" t="s">
        <v>253</v>
      </c>
      <c r="E158" s="77">
        <v>0</v>
      </c>
      <c r="F158" s="199">
        <v>66000</v>
      </c>
      <c r="G158" s="218" t="s">
        <v>347</v>
      </c>
      <c r="H158" s="184" t="s">
        <v>362</v>
      </c>
      <c r="I158" s="245">
        <v>0</v>
      </c>
      <c r="J158" s="246">
        <v>0</v>
      </c>
    </row>
    <row r="159" spans="1:10" s="8" customFormat="1" ht="118.5" customHeight="1">
      <c r="A159" s="90">
        <v>2</v>
      </c>
      <c r="B159" s="91" t="s">
        <v>48</v>
      </c>
      <c r="C159" s="92" t="s">
        <v>65</v>
      </c>
      <c r="D159" s="93" t="s">
        <v>254</v>
      </c>
      <c r="E159" s="75">
        <v>0</v>
      </c>
      <c r="F159" s="198">
        <v>350000</v>
      </c>
      <c r="G159" s="218" t="s">
        <v>347</v>
      </c>
      <c r="H159" s="184" t="s">
        <v>363</v>
      </c>
      <c r="I159" s="245">
        <v>0</v>
      </c>
      <c r="J159" s="246">
        <v>350000</v>
      </c>
    </row>
    <row r="160" spans="1:10" s="8" customFormat="1" ht="48.75">
      <c r="A160" s="90">
        <v>4</v>
      </c>
      <c r="B160" s="91" t="s">
        <v>184</v>
      </c>
      <c r="C160" s="92" t="s">
        <v>185</v>
      </c>
      <c r="D160" s="93" t="s">
        <v>255</v>
      </c>
      <c r="E160" s="75">
        <v>0</v>
      </c>
      <c r="F160" s="198">
        <v>153000</v>
      </c>
      <c r="G160" s="218" t="s">
        <v>347</v>
      </c>
      <c r="H160" s="184" t="s">
        <v>362</v>
      </c>
      <c r="I160" s="245">
        <v>0</v>
      </c>
      <c r="J160" s="246">
        <v>0</v>
      </c>
    </row>
    <row r="161" spans="1:10" s="8" customFormat="1" ht="48.75">
      <c r="A161" s="90">
        <v>1</v>
      </c>
      <c r="B161" s="91" t="s">
        <v>171</v>
      </c>
      <c r="C161" s="92" t="s">
        <v>172</v>
      </c>
      <c r="D161" s="93" t="s">
        <v>256</v>
      </c>
      <c r="E161" s="75">
        <v>0</v>
      </c>
      <c r="F161" s="198">
        <v>120000</v>
      </c>
      <c r="G161" s="218" t="s">
        <v>347</v>
      </c>
      <c r="H161" s="184" t="s">
        <v>363</v>
      </c>
      <c r="I161" s="245">
        <v>0</v>
      </c>
      <c r="J161" s="246">
        <v>60000</v>
      </c>
    </row>
    <row r="162" spans="1:10" s="8" customFormat="1" ht="48.75">
      <c r="A162" s="90">
        <v>1</v>
      </c>
      <c r="B162" s="91" t="s">
        <v>28</v>
      </c>
      <c r="C162" s="92" t="s">
        <v>94</v>
      </c>
      <c r="D162" s="93" t="s">
        <v>93</v>
      </c>
      <c r="E162" s="75">
        <v>0</v>
      </c>
      <c r="F162" s="198">
        <v>122200</v>
      </c>
      <c r="G162" s="218" t="s">
        <v>347</v>
      </c>
      <c r="H162" s="184" t="s">
        <v>363</v>
      </c>
      <c r="I162" s="245">
        <v>0</v>
      </c>
      <c r="J162" s="246">
        <v>122200</v>
      </c>
    </row>
    <row r="163" spans="1:10" s="8" customFormat="1" ht="48.75">
      <c r="A163" s="94">
        <v>4</v>
      </c>
      <c r="B163" s="7" t="s">
        <v>52</v>
      </c>
      <c r="C163" s="76" t="s">
        <v>53</v>
      </c>
      <c r="D163" s="78" t="s">
        <v>129</v>
      </c>
      <c r="E163" s="85">
        <v>560000</v>
      </c>
      <c r="F163" s="209">
        <v>0</v>
      </c>
      <c r="G163" s="218" t="s">
        <v>347</v>
      </c>
      <c r="H163" s="184" t="s">
        <v>363</v>
      </c>
      <c r="I163" s="245">
        <v>0</v>
      </c>
      <c r="J163" s="246">
        <v>0</v>
      </c>
    </row>
    <row r="164" spans="1:10" s="8" customFormat="1" ht="48.75">
      <c r="A164" s="95">
        <v>4</v>
      </c>
      <c r="B164" s="6" t="s">
        <v>54</v>
      </c>
      <c r="C164" s="81" t="s">
        <v>67</v>
      </c>
      <c r="D164" s="86" t="s">
        <v>343</v>
      </c>
      <c r="E164" s="84">
        <v>0</v>
      </c>
      <c r="F164" s="200">
        <v>100000</v>
      </c>
      <c r="G164" s="218" t="s">
        <v>347</v>
      </c>
      <c r="H164" s="184" t="s">
        <v>363</v>
      </c>
      <c r="I164" s="245">
        <v>0</v>
      </c>
      <c r="J164" s="246">
        <v>100000</v>
      </c>
    </row>
    <row r="165" spans="1:10" s="19" customFormat="1" ht="48.75">
      <c r="A165" s="96">
        <v>3</v>
      </c>
      <c r="B165" s="97" t="s">
        <v>310</v>
      </c>
      <c r="C165" s="98" t="s">
        <v>311</v>
      </c>
      <c r="D165" s="99" t="s">
        <v>309</v>
      </c>
      <c r="E165" s="100">
        <v>0</v>
      </c>
      <c r="F165" s="214">
        <v>120750</v>
      </c>
      <c r="G165" s="218" t="s">
        <v>347</v>
      </c>
      <c r="H165" s="184" t="s">
        <v>362</v>
      </c>
      <c r="I165" s="245">
        <v>0</v>
      </c>
      <c r="J165" s="246">
        <v>0</v>
      </c>
    </row>
    <row r="166" spans="1:10" s="19" customFormat="1" ht="60.75">
      <c r="A166" s="146">
        <v>2</v>
      </c>
      <c r="B166" s="147"/>
      <c r="C166" s="148" t="s">
        <v>305</v>
      </c>
      <c r="D166" s="149" t="s">
        <v>304</v>
      </c>
      <c r="E166" s="150">
        <v>257446</v>
      </c>
      <c r="F166" s="215">
        <v>0</v>
      </c>
      <c r="G166" s="219" t="s">
        <v>344</v>
      </c>
      <c r="H166" s="185"/>
      <c r="I166" s="251"/>
      <c r="J166" s="252"/>
    </row>
    <row r="167" spans="1:10" s="19" customFormat="1" ht="48.75">
      <c r="A167" s="89">
        <v>2</v>
      </c>
      <c r="B167" s="101" t="s">
        <v>14</v>
      </c>
      <c r="C167" s="102" t="s">
        <v>68</v>
      </c>
      <c r="D167" s="103" t="s">
        <v>186</v>
      </c>
      <c r="E167" s="79">
        <v>0</v>
      </c>
      <c r="F167" s="202">
        <v>2827609</v>
      </c>
      <c r="G167" s="218" t="s">
        <v>347</v>
      </c>
      <c r="H167" s="184" t="s">
        <v>363</v>
      </c>
      <c r="I167" s="245">
        <v>0</v>
      </c>
      <c r="J167" s="246">
        <v>1304586</v>
      </c>
    </row>
    <row r="168" spans="1:10" s="19" customFormat="1" ht="48.75">
      <c r="A168" s="104">
        <v>1</v>
      </c>
      <c r="B168" s="97" t="s">
        <v>36</v>
      </c>
      <c r="C168" s="98" t="s">
        <v>74</v>
      </c>
      <c r="D168" s="99" t="s">
        <v>143</v>
      </c>
      <c r="E168" s="100">
        <v>0</v>
      </c>
      <c r="F168" s="214">
        <v>109000</v>
      </c>
      <c r="G168" s="218" t="s">
        <v>347</v>
      </c>
      <c r="H168" s="184" t="s">
        <v>363</v>
      </c>
      <c r="I168" s="245">
        <v>0</v>
      </c>
      <c r="J168" s="246">
        <v>109000</v>
      </c>
    </row>
    <row r="169" spans="1:10" s="19" customFormat="1" ht="48.75">
      <c r="A169" s="104" t="s">
        <v>136</v>
      </c>
      <c r="B169" s="97" t="s">
        <v>323</v>
      </c>
      <c r="C169" s="98" t="s">
        <v>324</v>
      </c>
      <c r="D169" s="99" t="s">
        <v>325</v>
      </c>
      <c r="E169" s="100">
        <v>0</v>
      </c>
      <c r="F169" s="214">
        <v>254000</v>
      </c>
      <c r="G169" s="218" t="s">
        <v>347</v>
      </c>
      <c r="H169" s="184" t="s">
        <v>363</v>
      </c>
      <c r="I169" s="245">
        <v>0</v>
      </c>
      <c r="J169" s="246">
        <v>254000</v>
      </c>
    </row>
    <row r="170" spans="1:10" s="12" customFormat="1" ht="12.75">
      <c r="A170" s="107"/>
      <c r="B170" s="106"/>
      <c r="C170" s="54" t="s">
        <v>18</v>
      </c>
      <c r="D170" s="62"/>
      <c r="E170" s="29">
        <f>SUM(E151:E169)</f>
        <v>817446</v>
      </c>
      <c r="F170" s="203">
        <f>SUM(F151:F169)</f>
        <v>4761559</v>
      </c>
      <c r="G170" s="221"/>
      <c r="H170" s="187"/>
      <c r="I170" s="253">
        <f>SUM(I151:I169)</f>
        <v>0</v>
      </c>
      <c r="J170" s="254">
        <f>SUM(J151:J169)</f>
        <v>2657786</v>
      </c>
    </row>
    <row r="171" spans="1:10" s="12" customFormat="1" ht="13.5" thickBot="1">
      <c r="A171" s="108"/>
      <c r="B171" s="105"/>
      <c r="C171" s="57" t="s">
        <v>9</v>
      </c>
      <c r="D171" s="68"/>
      <c r="E171" s="42">
        <f>SUM(E170+E149+E146+E140+E127+E99+E47+E44+E41)</f>
        <v>25290005</v>
      </c>
      <c r="F171" s="216">
        <f>SUM(F170+F149+F146+F140+F127+F112+F99+F47+F44+F41)</f>
        <v>21771294</v>
      </c>
      <c r="G171" s="224"/>
      <c r="H171" s="190"/>
      <c r="I171" s="247">
        <f>SUM(I170+I149+I146+I140+I127+I112+I47+I44+I41)</f>
        <v>8825229</v>
      </c>
      <c r="J171" s="248">
        <f>SUM(J170+J149+J146+J140+J127+J112+J99+J47+J44+J41)</f>
        <v>8989571</v>
      </c>
    </row>
    <row r="172" spans="1:10" s="8" customFormat="1" ht="15" thickTop="1">
      <c r="A172" s="37"/>
      <c r="B172" s="38"/>
      <c r="C172" s="39"/>
      <c r="D172" s="69"/>
      <c r="E172" s="40"/>
      <c r="F172" s="40"/>
      <c r="G172" s="177"/>
      <c r="H172" s="173"/>
      <c r="I172" s="257"/>
      <c r="J172" s="257"/>
    </row>
    <row r="173" spans="1:10" s="8" customFormat="1" ht="14.25">
      <c r="A173" s="273"/>
      <c r="B173" s="273"/>
      <c r="C173" s="35"/>
      <c r="D173" s="110"/>
      <c r="E173" s="111"/>
      <c r="F173" s="111"/>
      <c r="G173" s="178"/>
      <c r="H173" s="112"/>
      <c r="I173" s="122"/>
      <c r="J173" s="122"/>
    </row>
    <row r="174" spans="1:10" s="8" customFormat="1" ht="14.25">
      <c r="A174" s="113"/>
      <c r="B174" s="113"/>
      <c r="C174" s="35"/>
      <c r="D174" s="110"/>
      <c r="E174" s="111"/>
      <c r="F174" s="109"/>
      <c r="G174" s="179"/>
      <c r="H174" s="112"/>
      <c r="I174" s="122"/>
      <c r="J174" s="122"/>
    </row>
    <row r="175" spans="1:10" s="8" customFormat="1" ht="48.75">
      <c r="A175" s="80">
        <v>2</v>
      </c>
      <c r="B175" s="22" t="s">
        <v>334</v>
      </c>
      <c r="C175" s="76" t="s">
        <v>336</v>
      </c>
      <c r="D175" s="82" t="s">
        <v>335</v>
      </c>
      <c r="E175" s="83">
        <v>1174771</v>
      </c>
      <c r="F175" s="206">
        <v>0</v>
      </c>
      <c r="G175" s="218" t="s">
        <v>347</v>
      </c>
      <c r="H175" s="181" t="s">
        <v>363</v>
      </c>
      <c r="I175" s="249">
        <v>1174771</v>
      </c>
      <c r="J175" s="250">
        <v>0</v>
      </c>
    </row>
    <row r="176" spans="1:11" s="8" customFormat="1" ht="15">
      <c r="A176" s="24"/>
      <c r="B176" s="6"/>
      <c r="C176" s="114" t="s">
        <v>18</v>
      </c>
      <c r="D176" s="115"/>
      <c r="E176" s="116">
        <f>SUM(E175)</f>
        <v>1174771</v>
      </c>
      <c r="F176" s="225">
        <f>SUM(F175)</f>
        <v>0</v>
      </c>
      <c r="G176" s="227"/>
      <c r="H176" s="182"/>
      <c r="I176" s="258">
        <f>SUM(I175)</f>
        <v>1174771</v>
      </c>
      <c r="J176" s="259">
        <f>SUM(J175)</f>
        <v>0</v>
      </c>
      <c r="K176" s="71"/>
    </row>
    <row r="177" spans="1:12" s="9" customFormat="1" ht="30.75" thickBot="1">
      <c r="A177" s="117"/>
      <c r="B177" s="118"/>
      <c r="C177" s="119" t="s">
        <v>345</v>
      </c>
      <c r="D177" s="120"/>
      <c r="E177" s="121">
        <f>SUM(E176+E171)</f>
        <v>26464776</v>
      </c>
      <c r="F177" s="226">
        <f>SUM(F176+F171)</f>
        <v>21771294</v>
      </c>
      <c r="G177" s="228"/>
      <c r="H177" s="183"/>
      <c r="I177" s="260">
        <f>SUM(I176+I171)</f>
        <v>10000000</v>
      </c>
      <c r="J177" s="226">
        <f>SUM(J176+J171)</f>
        <v>8989571</v>
      </c>
      <c r="L177" s="72"/>
    </row>
    <row r="178" spans="1:10" s="9" customFormat="1" ht="15" thickTop="1">
      <c r="A178" s="28"/>
      <c r="B178" s="17"/>
      <c r="C178" s="35"/>
      <c r="D178" s="70"/>
      <c r="E178" s="1"/>
      <c r="F178" s="1"/>
      <c r="G178" s="180"/>
      <c r="H178" s="43"/>
      <c r="I178" s="43"/>
      <c r="J178" s="43"/>
    </row>
    <row r="180" ht="12.75" customHeight="1"/>
    <row r="181" spans="1:10" s="11" customFormat="1" ht="14.25">
      <c r="A181" s="28"/>
      <c r="B181" s="17"/>
      <c r="C181" s="35"/>
      <c r="D181" s="70"/>
      <c r="E181" s="1"/>
      <c r="F181" s="1"/>
      <c r="G181" s="180"/>
      <c r="H181" s="43"/>
      <c r="I181" s="43"/>
      <c r="J181" s="43"/>
    </row>
    <row r="186" spans="11:15" ht="14.25">
      <c r="K186" s="154"/>
      <c r="L186" s="155"/>
      <c r="M186" s="156"/>
      <c r="N186" s="157"/>
      <c r="O186" s="19"/>
    </row>
    <row r="187" spans="11:15" ht="12.75" customHeight="1">
      <c r="K187" s="154"/>
      <c r="L187" s="158"/>
      <c r="M187" s="159"/>
      <c r="N187" s="157"/>
      <c r="O187" s="19"/>
    </row>
    <row r="188" spans="11:15" ht="14.25">
      <c r="K188" s="154"/>
      <c r="L188" s="158"/>
      <c r="M188" s="160"/>
      <c r="N188" s="157"/>
      <c r="O188" s="19"/>
    </row>
    <row r="189" spans="11:15" ht="14.25">
      <c r="K189" s="154"/>
      <c r="L189" s="158"/>
      <c r="M189" s="160"/>
      <c r="N189" s="157"/>
      <c r="O189" s="19"/>
    </row>
    <row r="190" spans="11:15" ht="14.25">
      <c r="K190" s="161"/>
      <c r="L190" s="162"/>
      <c r="M190" s="163"/>
      <c r="N190" s="19"/>
      <c r="O190" s="19"/>
    </row>
    <row r="191" spans="11:16" ht="12.75" customHeight="1">
      <c r="K191" s="164"/>
      <c r="L191" s="165"/>
      <c r="M191" s="19"/>
      <c r="N191" s="19"/>
      <c r="O191" s="19"/>
      <c r="P191" s="161"/>
    </row>
    <row r="192" spans="11:16" ht="14.25">
      <c r="K192" s="164"/>
      <c r="L192" s="165"/>
      <c r="M192" s="19"/>
      <c r="N192" s="19"/>
      <c r="O192" s="19"/>
      <c r="P192" s="161"/>
    </row>
    <row r="193" spans="11:16" ht="28.5" customHeight="1">
      <c r="K193" s="164"/>
      <c r="L193" s="165"/>
      <c r="M193" s="19"/>
      <c r="N193" s="19"/>
      <c r="O193" s="19"/>
      <c r="P193" s="161"/>
    </row>
    <row r="194" spans="11:15" ht="12.75" customHeight="1">
      <c r="K194" s="161"/>
      <c r="M194" s="19"/>
      <c r="N194" s="19"/>
      <c r="O194" s="19"/>
    </row>
    <row r="195" spans="11:15" ht="28.5" customHeight="1">
      <c r="K195" s="161"/>
      <c r="M195" s="19"/>
      <c r="N195" s="19"/>
      <c r="O195" s="19"/>
    </row>
    <row r="196" spans="11:15" ht="14.25">
      <c r="K196" s="161"/>
      <c r="M196" s="19"/>
      <c r="N196" s="19"/>
      <c r="O196" s="19"/>
    </row>
    <row r="197" spans="11:15" ht="26.25" customHeight="1">
      <c r="K197" s="161"/>
      <c r="M197" s="19"/>
      <c r="N197" s="19"/>
      <c r="O197" s="19"/>
    </row>
    <row r="198" spans="11:15" ht="14.25">
      <c r="K198" s="161"/>
      <c r="M198" s="19"/>
      <c r="N198" s="19"/>
      <c r="O198" s="19"/>
    </row>
    <row r="199" spans="11:15" ht="25.5" customHeight="1">
      <c r="K199" s="161"/>
      <c r="M199" s="19"/>
      <c r="N199" s="19"/>
      <c r="O199" s="19"/>
    </row>
    <row r="200" spans="11:15" ht="20.25" customHeight="1">
      <c r="K200" s="166"/>
      <c r="L200" s="167"/>
      <c r="M200" s="168"/>
      <c r="N200" s="41"/>
      <c r="O200" s="19"/>
    </row>
    <row r="201" spans="11:15" ht="12.75" customHeight="1">
      <c r="K201" s="161"/>
      <c r="M201" s="19"/>
      <c r="N201" s="19"/>
      <c r="O201" s="19"/>
    </row>
    <row r="202" spans="11:15" ht="22.5" customHeight="1">
      <c r="K202" s="169"/>
      <c r="L202" s="170"/>
      <c r="M202" s="171"/>
      <c r="N202" s="19"/>
      <c r="O202" s="19"/>
    </row>
    <row r="203" spans="11:15" ht="14.25">
      <c r="K203" s="169"/>
      <c r="L203" s="170"/>
      <c r="M203" s="171"/>
      <c r="N203" s="19"/>
      <c r="O203" s="19"/>
    </row>
    <row r="204" spans="11:16" ht="24" customHeight="1">
      <c r="K204" s="43"/>
      <c r="L204" s="43"/>
      <c r="M204" s="43"/>
      <c r="N204" s="43"/>
      <c r="O204" s="43"/>
      <c r="P204" s="41"/>
    </row>
    <row r="205" spans="11:16" ht="14.25">
      <c r="K205" s="43"/>
      <c r="L205" s="43"/>
      <c r="M205" s="43"/>
      <c r="N205" s="43"/>
      <c r="O205" s="43"/>
      <c r="P205" s="41"/>
    </row>
    <row r="206" spans="11:16" ht="21" customHeight="1">
      <c r="K206" s="43"/>
      <c r="L206" s="43"/>
      <c r="M206" s="43"/>
      <c r="N206" s="43"/>
      <c r="O206" s="43"/>
      <c r="P206" s="41"/>
    </row>
  </sheetData>
  <sheetProtection/>
  <mergeCells count="20">
    <mergeCell ref="A173:B173"/>
    <mergeCell ref="I19:J19"/>
    <mergeCell ref="D19:D20"/>
    <mergeCell ref="H19:H20"/>
    <mergeCell ref="A7:D7"/>
    <mergeCell ref="A13:J13"/>
    <mergeCell ref="A15:D15"/>
    <mergeCell ref="A19:A20"/>
    <mergeCell ref="A18:G18"/>
    <mergeCell ref="A9:D9"/>
    <mergeCell ref="A1:J1"/>
    <mergeCell ref="A2:J2"/>
    <mergeCell ref="A16:J16"/>
    <mergeCell ref="E19:F19"/>
    <mergeCell ref="B19:C19"/>
    <mergeCell ref="G19:G20"/>
    <mergeCell ref="A4:D4"/>
    <mergeCell ref="A5:D5"/>
    <mergeCell ref="A10:J10"/>
    <mergeCell ref="A12:D12"/>
  </mergeCells>
  <printOptions/>
  <pageMargins left="0.2362204724409449" right="0" top="0.35433070866141736" bottom="0.35433070866141736" header="0.1968503937007874" footer="0.11811023622047245"/>
  <pageSetup horizontalDpi="600" verticalDpi="600" orientation="landscape" paperSize="9" scale="6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12"/>
  <sheetViews>
    <sheetView zoomScalePageLayoutView="0" workbookViewId="0" topLeftCell="A1">
      <selection activeCell="B13" sqref="B13"/>
    </sheetView>
  </sheetViews>
  <sheetFormatPr defaultColWidth="9.140625" defaultRowHeight="12.75"/>
  <sheetData>
    <row r="2" ht="12.75">
      <c r="B2" s="261" t="s">
        <v>366</v>
      </c>
    </row>
    <row r="3" ht="12.75">
      <c r="B3" s="261"/>
    </row>
    <row r="4" ht="12.75">
      <c r="B4" s="261" t="s">
        <v>365</v>
      </c>
    </row>
    <row r="5" ht="12.75">
      <c r="B5" s="261"/>
    </row>
    <row r="6" ht="12.75">
      <c r="B6" s="261" t="s">
        <v>364</v>
      </c>
    </row>
    <row r="10" ht="12.75">
      <c r="B10">
        <v>1308586</v>
      </c>
    </row>
    <row r="11" ht="12.75">
      <c r="B11">
        <v>5000</v>
      </c>
    </row>
    <row r="12" ht="12.75">
      <c r="B12">
        <f>SUM(B10:B11)</f>
        <v>1313586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Christovová Renáta Ing.</dc:creator>
  <cp:keywords/>
  <dc:description/>
  <cp:lastModifiedBy>Konderlová Nicolle Bc.</cp:lastModifiedBy>
  <cp:lastPrinted>2019-04-24T14:18:36Z</cp:lastPrinted>
  <dcterms:created xsi:type="dcterms:W3CDTF">2009-01-12T09:39:49Z</dcterms:created>
  <dcterms:modified xsi:type="dcterms:W3CDTF">2019-06-04T11:20:06Z</dcterms:modified>
  <cp:category/>
  <cp:version/>
  <cp:contentType/>
  <cp:contentStatus/>
</cp:coreProperties>
</file>